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800" tabRatio="603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<sst xmlns="http://schemas.openxmlformats.org/spreadsheetml/2006/main" count="136" uniqueCount="59">
  <si>
    <t>ENDROIT</t>
  </si>
  <si>
    <t>TÊTES</t>
  </si>
  <si>
    <t>401-500</t>
  </si>
  <si>
    <t>501-600</t>
  </si>
  <si>
    <t>601-700</t>
  </si>
  <si>
    <t>701-800</t>
  </si>
  <si>
    <t>801-900</t>
  </si>
  <si>
    <t xml:space="preserve">   901et +</t>
  </si>
  <si>
    <t xml:space="preserve"> 601-700</t>
  </si>
  <si>
    <t xml:space="preserve">     801-900</t>
  </si>
  <si>
    <t xml:space="preserve">    900 et +</t>
  </si>
  <si>
    <t>MÂLES</t>
  </si>
  <si>
    <t>FEMELLES</t>
  </si>
  <si>
    <t>NOMBRE DE TÊTES PAR CATÉGORIE</t>
  </si>
  <si>
    <t>Comment utiliser le document?</t>
  </si>
  <si>
    <t>301-400</t>
  </si>
  <si>
    <t>MOYENNE HEBDOMADAIRE</t>
  </si>
  <si>
    <t xml:space="preserve"> 801-900</t>
  </si>
  <si>
    <t>900 et+</t>
  </si>
  <si>
    <t>Proportion veaux mâles</t>
  </si>
  <si>
    <t>Proportion veaux femelles</t>
  </si>
  <si>
    <t>Somme</t>
  </si>
  <si>
    <t>par catégorie</t>
  </si>
  <si>
    <t xml:space="preserve">  1- La moyenne par catégorie sera calculé à partir des moyennes hebdomadaires fournies par la Fédération des producteurs de bovins du Québec.</t>
  </si>
  <si>
    <t>Date</t>
  </si>
  <si>
    <t>300-400</t>
  </si>
  <si>
    <t>MOYENNE HEBDO</t>
  </si>
  <si>
    <t>prévues</t>
  </si>
  <si>
    <t>PRIX MOYEN Autom 2010(34)</t>
  </si>
  <si>
    <t>PRIX MOYEN Hiver 2011(28)</t>
  </si>
  <si>
    <t>date</t>
  </si>
  <si>
    <t>NBRE</t>
  </si>
  <si>
    <t>PRIX MOYEN Autom 2011(33)</t>
  </si>
  <si>
    <t xml:space="preserve">      </t>
  </si>
  <si>
    <r>
      <t xml:space="preserve">      </t>
    </r>
    <r>
      <rPr>
        <b/>
        <sz val="10"/>
        <rFont val="Arial"/>
        <family val="2"/>
      </rPr>
      <t xml:space="preserve">La moyenne de prix représente </t>
    </r>
    <r>
      <rPr>
        <sz val="10"/>
        <rFont val="Arial"/>
        <family val="0"/>
      </rPr>
      <t xml:space="preserve">la moyenne de </t>
    </r>
    <r>
      <rPr>
        <b/>
        <sz val="10"/>
        <rFont val="Arial"/>
        <family val="2"/>
      </rPr>
      <t>85 % des veaux</t>
    </r>
    <r>
      <rPr>
        <sz val="10"/>
        <rFont val="Arial"/>
        <family val="0"/>
      </rPr>
      <t xml:space="preserve"> vendus dans cette catégorie. Le  volume représente 100% des veaux.</t>
    </r>
  </si>
  <si>
    <t>PRIX MOYEN Hiver 2012(32)</t>
  </si>
  <si>
    <t>PRIX MOYEN Autom 2012(32)</t>
  </si>
  <si>
    <t>PRIX MOYEN Hiver 2013(30)</t>
  </si>
  <si>
    <t>PRIX MOYEN Autom 2013(32)</t>
  </si>
  <si>
    <t>Nombre d'encans sur 33</t>
  </si>
  <si>
    <t xml:space="preserve">       Nombre de têtes vendues sur 38825 têtes</t>
  </si>
  <si>
    <t>16-17 janvier 2014</t>
  </si>
  <si>
    <t>22-23-24 janvier 2014</t>
  </si>
  <si>
    <t>6-7 février 2014</t>
  </si>
  <si>
    <t>Sawyerville</t>
  </si>
  <si>
    <t>St-Isidore</t>
  </si>
  <si>
    <t>Bic</t>
  </si>
  <si>
    <t>La Guadeloupe</t>
  </si>
  <si>
    <t>13-14 février 2014</t>
  </si>
  <si>
    <t>27-28 février 2014</t>
  </si>
  <si>
    <t>6-7 mars 2014</t>
  </si>
  <si>
    <t>20-21 mars 2014</t>
  </si>
  <si>
    <t>27-28 mars 2014</t>
  </si>
  <si>
    <t>9-10-11 avril 2014</t>
  </si>
  <si>
    <t>24-25 avril 2014</t>
  </si>
  <si>
    <t>8-9 mai 2014</t>
  </si>
  <si>
    <t>22-23 mai 2014</t>
  </si>
  <si>
    <t>29-30 mai 2014</t>
  </si>
  <si>
    <t>5-6 juin 2014</t>
  </si>
</sst>
</file>

<file path=xl/styles.xml><?xml version="1.0" encoding="utf-8"?>
<styleSheet xmlns="http://schemas.openxmlformats.org/spreadsheetml/2006/main">
  <numFmts count="4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0.0%"/>
    <numFmt numFmtId="182" formatCode="0.000"/>
    <numFmt numFmtId="183" formatCode="0.0000"/>
    <numFmt numFmtId="184" formatCode="mmm/yyyy"/>
    <numFmt numFmtId="185" formatCode="d\ mmmm\ yyyy"/>
    <numFmt numFmtId="186" formatCode="#,##0_ ;\-#,##0\ "/>
    <numFmt numFmtId="187" formatCode="[$-C0C]d\ mmmm\ yyyy"/>
    <numFmt numFmtId="188" formatCode="[$-F800]dddd\,\ mmmm\ dd\,\ yyyy"/>
    <numFmt numFmtId="189" formatCode="_-* #,##0.0\ _$_-;\-* #,##0.0\ _$_-;_-* &quot;-&quot;??\ _$_-;_-@_-"/>
    <numFmt numFmtId="190" formatCode="_-* #,##0\ _$_-;\-* #,##0\ _$_-;_-* &quot;-&quot;??\ _$_-;_-@_-"/>
    <numFmt numFmtId="191" formatCode="yyyy/mm/dd;@"/>
    <numFmt numFmtId="192" formatCode="[$-C0C]d\ mmmm\,\ yyyy;@"/>
    <numFmt numFmtId="193" formatCode="#,##0.00\ &quot;$&quot;"/>
    <numFmt numFmtId="194" formatCode="dd/mm/yy;@"/>
    <numFmt numFmtId="195" formatCode="yy/mm/dd;@"/>
    <numFmt numFmtId="196" formatCode="[$-C0C]d\ mmmm\,\ yy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181" fontId="1" fillId="0" borderId="0" xfId="52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 quotePrefix="1">
      <alignment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Continuous"/>
    </xf>
    <xf numFmtId="2" fontId="0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right"/>
    </xf>
    <xf numFmtId="181" fontId="0" fillId="0" borderId="0" xfId="52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6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/>
    </xf>
    <xf numFmtId="181" fontId="5" fillId="0" borderId="0" xfId="52" applyNumberFormat="1" applyFont="1" applyBorder="1" applyAlignment="1">
      <alignment horizontal="center"/>
    </xf>
    <xf numFmtId="181" fontId="1" fillId="0" borderId="0" xfId="52" applyNumberFormat="1" applyFont="1" applyBorder="1" applyAlignment="1">
      <alignment horizontal="center"/>
    </xf>
    <xf numFmtId="0" fontId="7" fillId="0" borderId="0" xfId="0" applyFont="1" applyAlignment="1" quotePrefix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1" fontId="4" fillId="0" borderId="0" xfId="46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46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181" fontId="0" fillId="0" borderId="11" xfId="5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right"/>
    </xf>
    <xf numFmtId="16" fontId="8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right"/>
    </xf>
    <xf numFmtId="16" fontId="0" fillId="0" borderId="0" xfId="0" applyNumberFormat="1" applyAlignment="1">
      <alignment horizontal="left"/>
    </xf>
    <xf numFmtId="186" fontId="0" fillId="0" borderId="0" xfId="0" applyNumberFormat="1" applyBorder="1" applyAlignment="1">
      <alignment horizontal="center"/>
    </xf>
    <xf numFmtId="181" fontId="0" fillId="0" borderId="0" xfId="52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center"/>
    </xf>
    <xf numFmtId="16" fontId="0" fillId="0" borderId="0" xfId="0" applyNumberFormat="1" applyFont="1" applyAlignment="1">
      <alignment horizontal="left"/>
    </xf>
    <xf numFmtId="192" fontId="0" fillId="0" borderId="0" xfId="0" applyNumberFormat="1" applyFont="1" applyAlignment="1">
      <alignment horizontal="left"/>
    </xf>
    <xf numFmtId="188" fontId="0" fillId="0" borderId="0" xfId="0" applyNumberFormat="1" applyFon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6" fontId="0" fillId="0" borderId="11" xfId="0" applyNumberForma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0" fontId="5" fillId="0" borderId="0" xfId="0" applyNumberFormat="1" applyFont="1" applyAlignment="1">
      <alignment/>
    </xf>
    <xf numFmtId="2" fontId="0" fillId="0" borderId="10" xfId="0" applyNumberFormat="1" applyFont="1" applyBorder="1" applyAlignment="1">
      <alignment horizontal="center"/>
    </xf>
    <xf numFmtId="10" fontId="8" fillId="0" borderId="0" xfId="0" applyNumberFormat="1" applyFont="1" applyAlignment="1">
      <alignment/>
    </xf>
    <xf numFmtId="0" fontId="11" fillId="0" borderId="0" xfId="0" applyFont="1" applyAlignment="1">
      <alignment/>
    </xf>
    <xf numFmtId="188" fontId="11" fillId="0" borderId="0" xfId="0" applyNumberFormat="1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88" fontId="0" fillId="0" borderId="0" xfId="0" applyNumberFormat="1" applyFont="1" applyAlignment="1">
      <alignment horizontal="left"/>
    </xf>
    <xf numFmtId="16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77"/>
  <sheetViews>
    <sheetView tabSelected="1" view="pageLayout" workbookViewId="0" topLeftCell="H4">
      <selection activeCell="AI20" sqref="AI20"/>
    </sheetView>
  </sheetViews>
  <sheetFormatPr defaultColWidth="11.421875" defaultRowHeight="12.75"/>
  <cols>
    <col min="1" max="1" width="0.9921875" style="0" hidden="1" customWidth="1"/>
    <col min="2" max="2" width="0.13671875" style="0" hidden="1" customWidth="1"/>
    <col min="3" max="3" width="0.2890625" style="0" hidden="1" customWidth="1"/>
    <col min="4" max="4" width="0.9921875" style="0" hidden="1" customWidth="1"/>
    <col min="5" max="5" width="0.13671875" style="0" hidden="1" customWidth="1"/>
    <col min="6" max="6" width="8.140625" style="0" customWidth="1"/>
    <col min="7" max="7" width="17.28125" style="0" customWidth="1"/>
    <col min="8" max="8" width="8.7109375" style="0" customWidth="1"/>
    <col min="9" max="9" width="7.00390625" style="0" customWidth="1"/>
    <col min="10" max="10" width="2.00390625" style="0" customWidth="1"/>
    <col min="11" max="11" width="7.00390625" style="0" customWidth="1"/>
    <col min="12" max="12" width="2.00390625" style="0" customWidth="1"/>
    <col min="13" max="13" width="7.7109375" style="0" customWidth="1"/>
    <col min="14" max="14" width="2.00390625" style="0" customWidth="1"/>
    <col min="15" max="15" width="7.00390625" style="0" customWidth="1"/>
    <col min="16" max="16" width="2.00390625" style="0" customWidth="1"/>
    <col min="17" max="17" width="7.140625" style="0" customWidth="1"/>
    <col min="18" max="18" width="2.00390625" style="0" customWidth="1"/>
    <col min="19" max="19" width="7.140625" style="0" customWidth="1"/>
    <col min="20" max="20" width="2.00390625" style="0" customWidth="1"/>
    <col min="21" max="21" width="7.140625" style="0" customWidth="1"/>
    <col min="22" max="22" width="7.7109375" style="0" customWidth="1"/>
    <col min="23" max="23" width="2.00390625" style="0" customWidth="1"/>
    <col min="24" max="24" width="7.140625" style="0" customWidth="1"/>
    <col min="25" max="25" width="2.00390625" style="0" customWidth="1"/>
    <col min="26" max="26" width="7.140625" style="0" customWidth="1"/>
    <col min="27" max="27" width="2.00390625" style="0" customWidth="1"/>
    <col min="28" max="28" width="7.140625" style="0" customWidth="1"/>
    <col min="29" max="29" width="2.00390625" style="0" customWidth="1"/>
    <col min="30" max="30" width="7.140625" style="0" customWidth="1"/>
    <col min="31" max="31" width="2.00390625" style="0" customWidth="1"/>
    <col min="32" max="32" width="7.7109375" style="0" customWidth="1"/>
    <col min="33" max="33" width="2.00390625" style="0" customWidth="1"/>
    <col min="34" max="34" width="7.57421875" style="0" customWidth="1"/>
  </cols>
  <sheetData>
    <row r="1" spans="9:17" ht="20.25" customHeight="1">
      <c r="I1" s="48" t="s">
        <v>39</v>
      </c>
      <c r="K1" s="54">
        <f>F22</f>
        <v>31</v>
      </c>
      <c r="M1" s="67">
        <f>K1/32</f>
        <v>0.96875</v>
      </c>
      <c r="O1" s="16">
        <v>33</v>
      </c>
      <c r="Q1" t="s">
        <v>27</v>
      </c>
    </row>
    <row r="2" spans="9:17" ht="13.5" customHeight="1">
      <c r="I2" s="48" t="s">
        <v>40</v>
      </c>
      <c r="K2" s="39">
        <f>+H22</f>
        <v>33929</v>
      </c>
      <c r="M2" s="65">
        <f>K2/O2</f>
        <v>0.8738956857694784</v>
      </c>
      <c r="O2" s="8">
        <f>1400+1850+750+950+1750+850+950+800+1200+550+1400+1400+1450+750+1550+900+1350+1550+500+1250+800+700+550+1050+1850+1050+850+1800+1400+1875+875+1875+1000</f>
        <v>38825</v>
      </c>
      <c r="Q2" t="s">
        <v>27</v>
      </c>
    </row>
    <row r="3" spans="7:25" ht="12.75">
      <c r="G3" s="7"/>
      <c r="I3" s="22" t="s">
        <v>11</v>
      </c>
      <c r="J3" s="14"/>
      <c r="K3" s="14"/>
      <c r="L3" s="14"/>
      <c r="M3" s="14"/>
      <c r="N3" s="14"/>
      <c r="O3" s="22"/>
      <c r="P3" s="14"/>
      <c r="Q3" s="14"/>
      <c r="R3" s="14"/>
      <c r="S3" s="14"/>
      <c r="T3" s="14"/>
      <c r="U3" s="14"/>
      <c r="Y3" s="8" t="s">
        <v>12</v>
      </c>
    </row>
    <row r="4" spans="13:34" ht="15.75" customHeight="1">
      <c r="M4" t="s">
        <v>16</v>
      </c>
      <c r="V4" s="14"/>
      <c r="Y4" s="14"/>
      <c r="Z4" s="17" t="s">
        <v>16</v>
      </c>
      <c r="AA4" s="14"/>
      <c r="AB4" s="14"/>
      <c r="AC4" s="14"/>
      <c r="AD4" s="14"/>
      <c r="AE4" s="8"/>
      <c r="AF4" s="8"/>
      <c r="AG4" s="8"/>
      <c r="AH4" s="8"/>
    </row>
    <row r="5" spans="6:34" ht="17.25" customHeight="1">
      <c r="F5" t="s">
        <v>31</v>
      </c>
      <c r="G5" s="36" t="s">
        <v>24</v>
      </c>
      <c r="H5" s="2" t="s">
        <v>1</v>
      </c>
      <c r="I5" s="40" t="s">
        <v>25</v>
      </c>
      <c r="J5" s="4"/>
      <c r="K5" s="3" t="s">
        <v>2</v>
      </c>
      <c r="L5" s="4"/>
      <c r="M5" s="3" t="s">
        <v>3</v>
      </c>
      <c r="N5" s="4"/>
      <c r="O5" s="3" t="s">
        <v>4</v>
      </c>
      <c r="P5" s="4"/>
      <c r="Q5" s="3" t="s">
        <v>5</v>
      </c>
      <c r="R5" s="4"/>
      <c r="S5" s="10" t="s">
        <v>6</v>
      </c>
      <c r="T5" s="8" t="s">
        <v>7</v>
      </c>
      <c r="V5" s="38" t="s">
        <v>25</v>
      </c>
      <c r="W5" s="4"/>
      <c r="X5" s="3" t="s">
        <v>2</v>
      </c>
      <c r="Y5" s="4"/>
      <c r="Z5" s="3" t="s">
        <v>3</v>
      </c>
      <c r="AA5" s="4"/>
      <c r="AB5" s="3" t="s">
        <v>8</v>
      </c>
      <c r="AC5" s="4"/>
      <c r="AD5" s="11" t="s">
        <v>5</v>
      </c>
      <c r="AE5" s="13" t="s">
        <v>9</v>
      </c>
      <c r="AF5" s="8"/>
      <c r="AG5" s="8" t="s">
        <v>10</v>
      </c>
      <c r="AH5" s="8"/>
    </row>
    <row r="6" spans="6:34" ht="14.25">
      <c r="F6" s="1">
        <v>2</v>
      </c>
      <c r="G6" s="56" t="s">
        <v>41</v>
      </c>
      <c r="H6" s="37">
        <v>3050</v>
      </c>
      <c r="I6" s="47">
        <v>138.54</v>
      </c>
      <c r="J6" s="47"/>
      <c r="K6" s="47">
        <v>175.07</v>
      </c>
      <c r="L6" s="47"/>
      <c r="M6" s="47">
        <v>186.35</v>
      </c>
      <c r="N6" s="47"/>
      <c r="O6" s="47">
        <v>174.63</v>
      </c>
      <c r="P6" s="45"/>
      <c r="Q6" s="47">
        <v>169.92</v>
      </c>
      <c r="R6" s="47"/>
      <c r="S6" s="47">
        <v>157.43</v>
      </c>
      <c r="T6" s="47"/>
      <c r="U6" s="47">
        <v>145.12</v>
      </c>
      <c r="V6" s="66">
        <v>127.54</v>
      </c>
      <c r="W6" s="47"/>
      <c r="X6" s="47">
        <v>142.79</v>
      </c>
      <c r="Y6" s="45"/>
      <c r="Z6" s="47">
        <v>151.77</v>
      </c>
      <c r="AA6" s="47"/>
      <c r="AB6" s="47">
        <v>149.88</v>
      </c>
      <c r="AC6" s="47"/>
      <c r="AD6" s="47">
        <v>143.35</v>
      </c>
      <c r="AE6" s="47"/>
      <c r="AF6" s="75">
        <v>140.27</v>
      </c>
      <c r="AG6" s="47"/>
      <c r="AH6" s="47">
        <v>132.86</v>
      </c>
    </row>
    <row r="7" spans="6:34" ht="14.25">
      <c r="F7" s="1">
        <v>3</v>
      </c>
      <c r="G7" s="57" t="s">
        <v>42</v>
      </c>
      <c r="H7" s="37">
        <v>3117</v>
      </c>
      <c r="I7" s="47">
        <v>126.14</v>
      </c>
      <c r="J7" s="47"/>
      <c r="K7" s="47">
        <v>192.49</v>
      </c>
      <c r="L7" s="47"/>
      <c r="M7" s="47">
        <v>197.21</v>
      </c>
      <c r="N7" s="47"/>
      <c r="O7" s="47">
        <v>181.21</v>
      </c>
      <c r="P7" s="47"/>
      <c r="Q7" s="47">
        <v>169.54</v>
      </c>
      <c r="R7" s="47"/>
      <c r="S7" s="47">
        <v>158.79</v>
      </c>
      <c r="T7" s="47"/>
      <c r="U7" s="47">
        <v>142.38</v>
      </c>
      <c r="V7" s="66">
        <v>118</v>
      </c>
      <c r="W7" s="47"/>
      <c r="X7" s="47">
        <v>157.09</v>
      </c>
      <c r="Y7" s="45"/>
      <c r="Z7" s="47">
        <v>166.34</v>
      </c>
      <c r="AA7" s="47"/>
      <c r="AB7" s="47">
        <v>161.07</v>
      </c>
      <c r="AC7" s="47"/>
      <c r="AD7" s="47">
        <v>151.71</v>
      </c>
      <c r="AE7" s="47"/>
      <c r="AF7" s="47">
        <v>142.27</v>
      </c>
      <c r="AG7" s="47"/>
      <c r="AH7" s="47">
        <v>121.82</v>
      </c>
    </row>
    <row r="8" spans="6:34" ht="14.25">
      <c r="F8" s="1">
        <v>2</v>
      </c>
      <c r="G8" s="57" t="s">
        <v>43</v>
      </c>
      <c r="H8" s="37">
        <v>2399</v>
      </c>
      <c r="I8" s="47">
        <v>136.8</v>
      </c>
      <c r="J8" s="47"/>
      <c r="K8" s="47">
        <v>190.95</v>
      </c>
      <c r="L8" s="47"/>
      <c r="M8" s="47">
        <v>193.34</v>
      </c>
      <c r="N8" s="47"/>
      <c r="O8" s="47">
        <v>185.2</v>
      </c>
      <c r="P8" s="47"/>
      <c r="Q8" s="47">
        <v>173.07</v>
      </c>
      <c r="R8" s="47"/>
      <c r="S8" s="47">
        <v>161.26</v>
      </c>
      <c r="T8" s="47"/>
      <c r="U8" s="47">
        <v>154.34</v>
      </c>
      <c r="V8" s="66">
        <v>133.33</v>
      </c>
      <c r="W8" s="47"/>
      <c r="X8" s="47">
        <v>158.19</v>
      </c>
      <c r="Y8" s="45"/>
      <c r="Z8" s="47">
        <v>164.12</v>
      </c>
      <c r="AA8" s="47"/>
      <c r="AB8" s="47">
        <v>165.18</v>
      </c>
      <c r="AC8" s="47"/>
      <c r="AD8" s="47">
        <v>152.28</v>
      </c>
      <c r="AE8" s="47"/>
      <c r="AF8" s="47">
        <v>138.24</v>
      </c>
      <c r="AG8" s="47"/>
      <c r="AH8" s="47">
        <v>123.63</v>
      </c>
    </row>
    <row r="9" spans="6:34" ht="14.25">
      <c r="F9" s="1">
        <v>2</v>
      </c>
      <c r="G9" s="72" t="s">
        <v>48</v>
      </c>
      <c r="H9" s="37">
        <v>1792</v>
      </c>
      <c r="I9" s="47">
        <v>127.5</v>
      </c>
      <c r="J9" s="47"/>
      <c r="K9" s="47">
        <v>178.18</v>
      </c>
      <c r="L9" s="47"/>
      <c r="M9" s="47">
        <v>187.29</v>
      </c>
      <c r="N9" s="47"/>
      <c r="O9" s="47">
        <v>180.88</v>
      </c>
      <c r="P9" s="47"/>
      <c r="Q9" s="47">
        <v>172.34</v>
      </c>
      <c r="R9" s="47"/>
      <c r="S9" s="47">
        <v>155.62</v>
      </c>
      <c r="T9" s="47"/>
      <c r="U9" s="47">
        <v>126.33</v>
      </c>
      <c r="V9" s="66">
        <v>120.29</v>
      </c>
      <c r="W9" s="47"/>
      <c r="X9" s="47">
        <v>152.98</v>
      </c>
      <c r="Y9" s="70"/>
      <c r="Z9" s="47">
        <v>162.74</v>
      </c>
      <c r="AA9" s="47"/>
      <c r="AB9" s="47">
        <v>158.6</v>
      </c>
      <c r="AC9" s="47"/>
      <c r="AD9" s="47">
        <v>146.96</v>
      </c>
      <c r="AE9" s="47"/>
      <c r="AF9" s="47">
        <v>139.62</v>
      </c>
      <c r="AG9" s="47"/>
      <c r="AH9" s="47">
        <v>130</v>
      </c>
    </row>
    <row r="10" spans="6:34" ht="14.25">
      <c r="F10" s="1">
        <v>2</v>
      </c>
      <c r="G10" s="72" t="s">
        <v>49</v>
      </c>
      <c r="H10" s="37">
        <v>2444</v>
      </c>
      <c r="I10" s="47">
        <v>144.78</v>
      </c>
      <c r="K10" s="47">
        <v>180.23</v>
      </c>
      <c r="L10" s="47"/>
      <c r="M10" s="47">
        <v>196.94</v>
      </c>
      <c r="N10" s="47"/>
      <c r="O10" s="47">
        <v>182.4</v>
      </c>
      <c r="P10" s="47"/>
      <c r="Q10" s="47">
        <v>171.47</v>
      </c>
      <c r="R10" s="47"/>
      <c r="S10" s="47">
        <v>159.53</v>
      </c>
      <c r="T10" s="47"/>
      <c r="U10" s="47">
        <v>153.23</v>
      </c>
      <c r="V10" s="66">
        <v>120.56</v>
      </c>
      <c r="X10" s="47">
        <v>142.06</v>
      </c>
      <c r="Y10" s="45"/>
      <c r="Z10" s="47">
        <v>158.4</v>
      </c>
      <c r="AA10" s="47"/>
      <c r="AB10" s="47">
        <v>158.76</v>
      </c>
      <c r="AC10" s="47"/>
      <c r="AD10" s="47">
        <v>149.7</v>
      </c>
      <c r="AE10" s="47"/>
      <c r="AF10" s="47">
        <v>137.73</v>
      </c>
      <c r="AG10" s="47"/>
      <c r="AH10" s="47">
        <v>130.78</v>
      </c>
    </row>
    <row r="11" spans="6:34" ht="14.25">
      <c r="F11" s="1">
        <v>2</v>
      </c>
      <c r="G11" s="72" t="s">
        <v>50</v>
      </c>
      <c r="H11" s="37">
        <v>2103</v>
      </c>
      <c r="I11" s="47">
        <v>200</v>
      </c>
      <c r="J11" s="45"/>
      <c r="K11" s="47">
        <v>187.84</v>
      </c>
      <c r="L11" s="47"/>
      <c r="M11" s="47">
        <v>199.73</v>
      </c>
      <c r="N11" s="47"/>
      <c r="O11" s="47">
        <v>187.94</v>
      </c>
      <c r="P11" s="47"/>
      <c r="Q11" s="47">
        <v>175.7</v>
      </c>
      <c r="R11" s="47"/>
      <c r="S11" s="47">
        <v>163.47</v>
      </c>
      <c r="T11" s="47"/>
      <c r="U11" s="47">
        <v>145.8</v>
      </c>
      <c r="V11" s="66">
        <v>117</v>
      </c>
      <c r="W11" s="47"/>
      <c r="X11" s="47">
        <v>160.51</v>
      </c>
      <c r="Y11" s="45"/>
      <c r="Z11" s="47">
        <v>173.04</v>
      </c>
      <c r="AA11" s="47"/>
      <c r="AB11" s="47">
        <v>167.92</v>
      </c>
      <c r="AC11" s="47"/>
      <c r="AD11" s="47">
        <v>156.15</v>
      </c>
      <c r="AE11" s="47"/>
      <c r="AF11" s="47">
        <v>137.27</v>
      </c>
      <c r="AG11" s="47"/>
      <c r="AH11" s="47">
        <v>120.82</v>
      </c>
    </row>
    <row r="12" spans="6:34" ht="14.25">
      <c r="F12" s="1">
        <v>2</v>
      </c>
      <c r="G12" s="73" t="s">
        <v>51</v>
      </c>
      <c r="H12" s="37">
        <v>1803</v>
      </c>
      <c r="I12" s="47">
        <v>234</v>
      </c>
      <c r="J12" s="45"/>
      <c r="K12" s="47">
        <v>194.06</v>
      </c>
      <c r="L12" s="47"/>
      <c r="M12" s="47">
        <v>204.84</v>
      </c>
      <c r="N12" s="47"/>
      <c r="O12" s="47">
        <v>197.54</v>
      </c>
      <c r="P12" s="47"/>
      <c r="Q12" s="47">
        <v>185.42</v>
      </c>
      <c r="R12" s="45"/>
      <c r="S12" s="47">
        <v>172.57</v>
      </c>
      <c r="T12" s="47"/>
      <c r="U12" s="47">
        <v>157.6</v>
      </c>
      <c r="V12" s="66">
        <v>112.4</v>
      </c>
      <c r="W12" s="47"/>
      <c r="X12" s="47">
        <v>172.84</v>
      </c>
      <c r="Y12" s="45"/>
      <c r="Z12" s="47">
        <v>187.42</v>
      </c>
      <c r="AA12" s="47"/>
      <c r="AB12" s="47">
        <v>178.17</v>
      </c>
      <c r="AC12" s="47"/>
      <c r="AD12" s="47">
        <v>164.25</v>
      </c>
      <c r="AE12" s="47"/>
      <c r="AF12" s="47">
        <v>151.52</v>
      </c>
      <c r="AG12" s="47"/>
      <c r="AH12" s="47">
        <v>138.34</v>
      </c>
    </row>
    <row r="13" spans="6:34" ht="14.25">
      <c r="F13" s="1">
        <v>2</v>
      </c>
      <c r="G13" s="73" t="s">
        <v>52</v>
      </c>
      <c r="H13" s="37">
        <v>1830</v>
      </c>
      <c r="I13" s="47">
        <v>190</v>
      </c>
      <c r="J13" s="47"/>
      <c r="K13" s="47">
        <v>199.37</v>
      </c>
      <c r="L13" s="47"/>
      <c r="M13" s="47">
        <v>211.36</v>
      </c>
      <c r="N13" s="47"/>
      <c r="O13" s="47">
        <v>196.75</v>
      </c>
      <c r="P13" s="47"/>
      <c r="Q13" s="47">
        <v>183.72</v>
      </c>
      <c r="R13" s="47"/>
      <c r="S13" s="47">
        <v>167.65</v>
      </c>
      <c r="T13" s="47"/>
      <c r="U13" s="47">
        <v>160.96</v>
      </c>
      <c r="V13" s="66">
        <v>117.33</v>
      </c>
      <c r="W13" s="47"/>
      <c r="X13" s="47">
        <v>178.09</v>
      </c>
      <c r="Y13" s="45"/>
      <c r="Z13" s="47">
        <v>178.49</v>
      </c>
      <c r="AA13" s="47"/>
      <c r="AB13" s="47">
        <v>175.73</v>
      </c>
      <c r="AC13" s="47"/>
      <c r="AD13" s="47">
        <v>160.97</v>
      </c>
      <c r="AE13" s="47"/>
      <c r="AF13" s="47">
        <v>149.16</v>
      </c>
      <c r="AG13" s="47"/>
      <c r="AH13" s="47">
        <v>143.8</v>
      </c>
    </row>
    <row r="14" spans="6:34" ht="14.25">
      <c r="F14" s="1">
        <v>3</v>
      </c>
      <c r="G14" s="74" t="s">
        <v>53</v>
      </c>
      <c r="H14" s="37">
        <v>2486</v>
      </c>
      <c r="I14" s="47">
        <v>211.67</v>
      </c>
      <c r="J14" s="47"/>
      <c r="K14" s="47">
        <v>196.38</v>
      </c>
      <c r="L14" s="47"/>
      <c r="M14" s="47">
        <v>220.71</v>
      </c>
      <c r="N14" s="47"/>
      <c r="O14" s="47">
        <v>202.52</v>
      </c>
      <c r="P14" s="47"/>
      <c r="Q14" s="47">
        <v>190.82</v>
      </c>
      <c r="R14" s="47"/>
      <c r="S14" s="47">
        <v>174.71</v>
      </c>
      <c r="T14" s="47"/>
      <c r="U14" s="47">
        <v>151.27</v>
      </c>
      <c r="V14" s="66">
        <v>150.6</v>
      </c>
      <c r="W14" s="47"/>
      <c r="X14" s="47">
        <v>180.28</v>
      </c>
      <c r="Y14" s="45"/>
      <c r="Z14" s="47">
        <v>188.65</v>
      </c>
      <c r="AA14" s="47"/>
      <c r="AB14" s="75">
        <v>188.65</v>
      </c>
      <c r="AC14" s="47"/>
      <c r="AD14" s="47">
        <v>175.35</v>
      </c>
      <c r="AE14" s="47"/>
      <c r="AF14" s="47">
        <v>150.6</v>
      </c>
      <c r="AG14" s="47"/>
      <c r="AH14" s="47">
        <v>132.67</v>
      </c>
    </row>
    <row r="15" spans="6:34" ht="14.25">
      <c r="F15" s="1">
        <v>2</v>
      </c>
      <c r="G15" s="73" t="s">
        <v>54</v>
      </c>
      <c r="H15" s="37">
        <v>2508</v>
      </c>
      <c r="I15" s="75"/>
      <c r="J15" s="47"/>
      <c r="K15" s="47">
        <v>206.12</v>
      </c>
      <c r="L15" s="47"/>
      <c r="M15" s="47">
        <v>218.3</v>
      </c>
      <c r="N15" s="47"/>
      <c r="O15" s="47">
        <v>208.63</v>
      </c>
      <c r="P15" s="47"/>
      <c r="Q15" s="47">
        <v>189.49</v>
      </c>
      <c r="R15" s="47"/>
      <c r="S15" s="47">
        <v>183.47</v>
      </c>
      <c r="T15" s="47"/>
      <c r="U15" s="47">
        <v>154.64</v>
      </c>
      <c r="V15" s="66">
        <v>140</v>
      </c>
      <c r="W15" s="47"/>
      <c r="X15" s="47">
        <v>186.68</v>
      </c>
      <c r="Y15" s="45"/>
      <c r="Z15" s="47">
        <v>195.21</v>
      </c>
      <c r="AA15" s="47"/>
      <c r="AB15" s="47">
        <v>189.86</v>
      </c>
      <c r="AC15" s="47"/>
      <c r="AD15" s="47">
        <v>173.03</v>
      </c>
      <c r="AE15" s="47"/>
      <c r="AF15" s="47">
        <v>157.44</v>
      </c>
      <c r="AG15" s="47"/>
      <c r="AH15" s="47">
        <v>123.56</v>
      </c>
    </row>
    <row r="16" spans="6:34" ht="14.25">
      <c r="F16" s="1">
        <v>2</v>
      </c>
      <c r="G16" s="73" t="s">
        <v>55</v>
      </c>
      <c r="H16" s="37">
        <v>2640</v>
      </c>
      <c r="I16" s="47">
        <v>179.5</v>
      </c>
      <c r="J16" s="47"/>
      <c r="K16" s="47">
        <v>227.42</v>
      </c>
      <c r="L16" s="47"/>
      <c r="M16" s="47">
        <v>230.06</v>
      </c>
      <c r="N16" s="47"/>
      <c r="O16" s="47">
        <v>217.95</v>
      </c>
      <c r="P16" s="47"/>
      <c r="Q16" s="47">
        <v>196.53</v>
      </c>
      <c r="R16" s="47"/>
      <c r="S16" s="47">
        <v>182.23</v>
      </c>
      <c r="T16" s="47"/>
      <c r="U16" s="47">
        <v>163</v>
      </c>
      <c r="V16" s="66">
        <v>156.46</v>
      </c>
      <c r="W16" s="47"/>
      <c r="X16" s="47">
        <v>197.8</v>
      </c>
      <c r="Y16" s="45"/>
      <c r="Z16" s="47">
        <v>211.31</v>
      </c>
      <c r="AA16" s="47"/>
      <c r="AB16" s="47">
        <v>198.86</v>
      </c>
      <c r="AC16" s="47"/>
      <c r="AD16" s="47">
        <v>182.66</v>
      </c>
      <c r="AE16" s="47"/>
      <c r="AF16" s="47">
        <v>164.52</v>
      </c>
      <c r="AG16" s="47"/>
      <c r="AH16" s="47">
        <v>134.2</v>
      </c>
    </row>
    <row r="17" spans="6:34" ht="14.25">
      <c r="F17" s="1">
        <v>2</v>
      </c>
      <c r="G17" s="73" t="s">
        <v>56</v>
      </c>
      <c r="H17" s="37">
        <v>2027</v>
      </c>
      <c r="I17" s="47">
        <v>195</v>
      </c>
      <c r="J17" s="47"/>
      <c r="K17" s="47">
        <v>249.42</v>
      </c>
      <c r="L17" s="47"/>
      <c r="M17" s="47">
        <v>247.7</v>
      </c>
      <c r="N17" s="47"/>
      <c r="O17" s="47">
        <v>232.06</v>
      </c>
      <c r="P17" s="47"/>
      <c r="Q17" s="47">
        <v>211.11</v>
      </c>
      <c r="R17" s="47"/>
      <c r="S17" s="47">
        <v>187.97</v>
      </c>
      <c r="T17" s="47"/>
      <c r="U17" s="47">
        <v>164.93</v>
      </c>
      <c r="V17" s="66">
        <v>196.4</v>
      </c>
      <c r="W17" s="47"/>
      <c r="X17" s="47">
        <v>239.46</v>
      </c>
      <c r="Y17" s="45"/>
      <c r="Z17" s="47">
        <v>233.35</v>
      </c>
      <c r="AA17" s="47"/>
      <c r="AB17" s="47">
        <v>216.12</v>
      </c>
      <c r="AC17" s="47"/>
      <c r="AD17" s="47">
        <v>192.14</v>
      </c>
      <c r="AE17" s="47"/>
      <c r="AF17" s="47">
        <v>178.05</v>
      </c>
      <c r="AG17" s="47"/>
      <c r="AH17" s="47">
        <v>152.67</v>
      </c>
    </row>
    <row r="18" spans="6:34" ht="14.25">
      <c r="F18" s="1">
        <v>2</v>
      </c>
      <c r="G18" s="72" t="s">
        <v>57</v>
      </c>
      <c r="H18" s="37">
        <v>2350</v>
      </c>
      <c r="I18" s="47">
        <v>243.78</v>
      </c>
      <c r="J18" s="47"/>
      <c r="K18" s="47">
        <v>258.06</v>
      </c>
      <c r="L18" s="47"/>
      <c r="M18" s="47">
        <v>254.66</v>
      </c>
      <c r="N18" s="47"/>
      <c r="O18" s="47">
        <v>233.46</v>
      </c>
      <c r="P18" s="47"/>
      <c r="Q18" s="47">
        <v>213.65</v>
      </c>
      <c r="R18" s="47"/>
      <c r="S18" s="47">
        <v>194.29</v>
      </c>
      <c r="T18" s="47"/>
      <c r="U18" s="47">
        <v>171.43</v>
      </c>
      <c r="V18" s="66">
        <v>214.77</v>
      </c>
      <c r="W18" s="47"/>
      <c r="X18" s="47">
        <v>236.38</v>
      </c>
      <c r="Y18" s="45"/>
      <c r="Z18" s="47">
        <v>232.68</v>
      </c>
      <c r="AA18" s="47"/>
      <c r="AB18" s="47">
        <v>218.85</v>
      </c>
      <c r="AC18" s="47"/>
      <c r="AD18" s="47">
        <v>199.04</v>
      </c>
      <c r="AE18" s="47"/>
      <c r="AF18" s="47">
        <v>179.41</v>
      </c>
      <c r="AG18" s="47"/>
      <c r="AH18" s="47">
        <v>162.73</v>
      </c>
    </row>
    <row r="19" spans="6:34" ht="14.25">
      <c r="F19" s="1">
        <v>2</v>
      </c>
      <c r="G19" s="73" t="s">
        <v>58</v>
      </c>
      <c r="H19" s="37">
        <v>2469</v>
      </c>
      <c r="I19" s="18">
        <v>253</v>
      </c>
      <c r="J19" s="18"/>
      <c r="K19" s="18">
        <v>260.16</v>
      </c>
      <c r="L19" s="18"/>
      <c r="M19" s="47">
        <v>259.7</v>
      </c>
      <c r="N19" s="47"/>
      <c r="O19" s="47">
        <v>239.97</v>
      </c>
      <c r="P19" s="18"/>
      <c r="Q19" s="18">
        <v>223</v>
      </c>
      <c r="R19" s="18"/>
      <c r="S19" s="18">
        <v>199.16</v>
      </c>
      <c r="T19" s="18"/>
      <c r="U19" s="18">
        <v>167.2</v>
      </c>
      <c r="V19" s="23">
        <v>210.59</v>
      </c>
      <c r="W19" s="18"/>
      <c r="X19" s="47">
        <v>240.87</v>
      </c>
      <c r="Z19" s="75">
        <v>241.99</v>
      </c>
      <c r="AA19" s="47"/>
      <c r="AB19" s="47">
        <v>229.07</v>
      </c>
      <c r="AC19" s="18"/>
      <c r="AD19" s="18">
        <v>207.87</v>
      </c>
      <c r="AE19" s="18"/>
      <c r="AF19" s="18">
        <v>183.2</v>
      </c>
      <c r="AG19" s="18"/>
      <c r="AH19" s="18">
        <v>154.17</v>
      </c>
    </row>
    <row r="20" spans="6:34" ht="14.25">
      <c r="F20" s="1">
        <v>1</v>
      </c>
      <c r="G20" s="58">
        <v>41816</v>
      </c>
      <c r="H20" s="37">
        <v>911</v>
      </c>
      <c r="I20" s="18">
        <v>223</v>
      </c>
      <c r="J20" s="18"/>
      <c r="K20" s="18">
        <v>251</v>
      </c>
      <c r="L20" s="18"/>
      <c r="M20" s="47">
        <v>261</v>
      </c>
      <c r="N20" s="18"/>
      <c r="O20" s="47">
        <v>252</v>
      </c>
      <c r="P20" s="18"/>
      <c r="Q20" s="18">
        <v>236</v>
      </c>
      <c r="R20" s="18"/>
      <c r="S20" s="18">
        <v>211</v>
      </c>
      <c r="T20" s="18"/>
      <c r="U20" s="18">
        <v>167</v>
      </c>
      <c r="V20" s="23">
        <v>178</v>
      </c>
      <c r="W20" s="18"/>
      <c r="X20" s="47">
        <v>238</v>
      </c>
      <c r="Z20" s="47">
        <v>245</v>
      </c>
      <c r="AA20" s="18"/>
      <c r="AB20" s="47">
        <v>228</v>
      </c>
      <c r="AC20" s="18"/>
      <c r="AD20" s="18">
        <v>212</v>
      </c>
      <c r="AE20" s="18"/>
      <c r="AF20" s="18">
        <v>191</v>
      </c>
      <c r="AG20" s="18"/>
      <c r="AH20" s="18">
        <v>160</v>
      </c>
    </row>
    <row r="21" spans="6:33" ht="14.25">
      <c r="F21" s="1"/>
      <c r="G21" s="49"/>
      <c r="H21" s="37"/>
      <c r="I21" s="18"/>
      <c r="J21" s="18"/>
      <c r="K21" s="47"/>
      <c r="L21" s="18"/>
      <c r="M21" s="47"/>
      <c r="N21" s="18"/>
      <c r="O21" s="47"/>
      <c r="P21" s="18"/>
      <c r="Q21" s="18"/>
      <c r="R21" s="18"/>
      <c r="S21" s="18"/>
      <c r="T21" s="18"/>
      <c r="U21" s="18"/>
      <c r="V21" s="23"/>
      <c r="W21" s="18"/>
      <c r="X21" s="18"/>
      <c r="Z21" s="47"/>
      <c r="AA21" s="18"/>
      <c r="AB21" s="47"/>
      <c r="AC21" s="18"/>
      <c r="AD21" s="18"/>
      <c r="AE21" s="18"/>
      <c r="AF21" s="18"/>
      <c r="AG21" s="18"/>
    </row>
    <row r="22" spans="6:41" ht="14.25">
      <c r="F22" s="1">
        <f>SUM(F6:F21)</f>
        <v>31</v>
      </c>
      <c r="G22" s="34" t="s">
        <v>26</v>
      </c>
      <c r="H22" s="41">
        <f>SUM(H6:H21)</f>
        <v>33929</v>
      </c>
      <c r="I22" s="19">
        <f>AVERAGE(I6:I21)</f>
        <v>185.9792857142857</v>
      </c>
      <c r="J22" s="12"/>
      <c r="K22" s="19">
        <f>AVERAGE(K6:K21)</f>
        <v>209.78333333333333</v>
      </c>
      <c r="L22" s="19"/>
      <c r="M22" s="19">
        <f>AVERAGE(M6:M21)</f>
        <v>217.94599999999997</v>
      </c>
      <c r="N22" s="19"/>
      <c r="O22" s="19">
        <f>AVERAGE(O6:O21)</f>
        <v>204.87599999999995</v>
      </c>
      <c r="P22" s="19"/>
      <c r="Q22" s="19">
        <f>AVERAGE(Q6:Q21)</f>
        <v>190.78533333333334</v>
      </c>
      <c r="R22" s="19"/>
      <c r="S22" s="19">
        <f>AVERAGE(S6:S21)</f>
        <v>175.27666666666667</v>
      </c>
      <c r="T22" s="19"/>
      <c r="U22" s="19">
        <f>AVERAGE(U6:U21)</f>
        <v>155.01533333333333</v>
      </c>
      <c r="V22" s="24">
        <f>AVERAGE(V6:V21)</f>
        <v>147.55133333333333</v>
      </c>
      <c r="W22" s="19"/>
      <c r="X22" s="19">
        <f>AVERAGE(X6:X21)</f>
        <v>185.60133333333332</v>
      </c>
      <c r="Y22" s="19"/>
      <c r="Z22" s="19">
        <f>AVERAGE(Z6:Z21)</f>
        <v>192.70066666666668</v>
      </c>
      <c r="AA22" s="19"/>
      <c r="AB22" s="19">
        <f>AVERAGE(AB6:AB21)</f>
        <v>185.64800000000002</v>
      </c>
      <c r="AC22" s="19"/>
      <c r="AD22" s="19">
        <f>AVERAGE(AD6:AD21)</f>
        <v>171.16400000000002</v>
      </c>
      <c r="AE22" s="19"/>
      <c r="AF22" s="19">
        <f>AVERAGE(AF6:AF21)</f>
        <v>156.02</v>
      </c>
      <c r="AG22" s="19"/>
      <c r="AH22" s="19">
        <f>AVERAGE(AH6:AH21)</f>
        <v>137.47</v>
      </c>
      <c r="AI22" s="63"/>
      <c r="AJ22" s="6"/>
      <c r="AK22" s="6"/>
      <c r="AL22" s="6"/>
      <c r="AM22" s="6"/>
      <c r="AN22" s="6"/>
      <c r="AO22" s="6"/>
    </row>
    <row r="23" spans="8:41" ht="17.25" customHeight="1">
      <c r="H23" s="17"/>
      <c r="I23" s="40" t="s">
        <v>25</v>
      </c>
      <c r="J23" s="4"/>
      <c r="K23" s="3" t="s">
        <v>2</v>
      </c>
      <c r="L23" s="4"/>
      <c r="M23" s="3" t="s">
        <v>3</v>
      </c>
      <c r="N23" s="4"/>
      <c r="O23" s="3" t="s">
        <v>4</v>
      </c>
      <c r="P23" s="4"/>
      <c r="Q23" s="3" t="s">
        <v>5</v>
      </c>
      <c r="R23" s="4"/>
      <c r="S23" s="10" t="s">
        <v>6</v>
      </c>
      <c r="T23" s="8" t="s">
        <v>7</v>
      </c>
      <c r="V23" s="38" t="s">
        <v>25</v>
      </c>
      <c r="W23" s="4"/>
      <c r="X23" s="3" t="s">
        <v>2</v>
      </c>
      <c r="Y23" s="4"/>
      <c r="Z23" s="3" t="s">
        <v>3</v>
      </c>
      <c r="AA23" s="4"/>
      <c r="AB23" s="3" t="s">
        <v>8</v>
      </c>
      <c r="AC23" s="4"/>
      <c r="AD23" s="11" t="s">
        <v>5</v>
      </c>
      <c r="AE23" s="13" t="s">
        <v>9</v>
      </c>
      <c r="AF23" s="8"/>
      <c r="AG23" s="8" t="s">
        <v>10</v>
      </c>
      <c r="AH23" s="8"/>
      <c r="AI23" s="6"/>
      <c r="AJ23" s="6"/>
      <c r="AK23" s="6"/>
      <c r="AL23" s="6"/>
      <c r="AM23" s="6"/>
      <c r="AN23" s="6"/>
      <c r="AO23" s="6"/>
    </row>
    <row r="24" spans="8:41" ht="17.25" customHeight="1">
      <c r="H24" s="17"/>
      <c r="I24" s="40"/>
      <c r="J24" s="4"/>
      <c r="K24" s="3"/>
      <c r="L24" s="4"/>
      <c r="M24" s="3"/>
      <c r="N24" s="4"/>
      <c r="O24" s="3"/>
      <c r="P24" s="4"/>
      <c r="Q24" s="3"/>
      <c r="R24" s="4"/>
      <c r="S24" s="10"/>
      <c r="T24" s="8"/>
      <c r="U24" s="60"/>
      <c r="V24" s="50"/>
      <c r="W24" s="4"/>
      <c r="X24" s="3"/>
      <c r="Y24" s="4"/>
      <c r="Z24" s="3"/>
      <c r="AA24" s="4"/>
      <c r="AB24" s="3"/>
      <c r="AC24" s="4"/>
      <c r="AD24" s="11"/>
      <c r="AE24" s="13"/>
      <c r="AF24" s="8"/>
      <c r="AG24" s="8"/>
      <c r="AH24" s="8"/>
      <c r="AI24" s="6"/>
      <c r="AJ24" s="6"/>
      <c r="AK24" s="6"/>
      <c r="AL24" s="6"/>
      <c r="AM24" s="6"/>
      <c r="AN24" s="6"/>
      <c r="AO24" s="6"/>
    </row>
    <row r="25" spans="7:41" ht="17.25" customHeight="1">
      <c r="G25" s="64" t="s">
        <v>38</v>
      </c>
      <c r="H25" s="17"/>
      <c r="I25" s="31">
        <v>152.3673333333333</v>
      </c>
      <c r="J25" s="31"/>
      <c r="K25" s="31">
        <v>174.53375</v>
      </c>
      <c r="L25" s="31"/>
      <c r="M25" s="31">
        <v>178.115625</v>
      </c>
      <c r="N25" s="31"/>
      <c r="O25" s="31">
        <v>168.844375</v>
      </c>
      <c r="P25" s="31"/>
      <c r="Q25" s="31">
        <v>162.93</v>
      </c>
      <c r="R25" s="31"/>
      <c r="S25" s="31">
        <v>152.6025</v>
      </c>
      <c r="T25" s="71"/>
      <c r="U25" s="62">
        <v>133.81125</v>
      </c>
      <c r="V25" s="31">
        <v>122.71066666666667</v>
      </c>
      <c r="W25" s="31"/>
      <c r="X25" s="31">
        <v>144.261875</v>
      </c>
      <c r="Y25" s="31"/>
      <c r="Z25" s="31">
        <v>149.305625</v>
      </c>
      <c r="AA25" s="31"/>
      <c r="AB25" s="31">
        <v>148.226875</v>
      </c>
      <c r="AC25" s="31"/>
      <c r="AD25" s="31">
        <v>141.548125</v>
      </c>
      <c r="AE25" s="31"/>
      <c r="AF25" s="31">
        <v>133.85</v>
      </c>
      <c r="AG25" s="31"/>
      <c r="AH25" s="31">
        <v>115.468125</v>
      </c>
      <c r="AI25" s="6"/>
      <c r="AJ25" s="6"/>
      <c r="AK25" s="6"/>
      <c r="AL25" s="6"/>
      <c r="AM25" s="6"/>
      <c r="AN25" s="6"/>
      <c r="AO25" s="6"/>
    </row>
    <row r="26" spans="7:41" ht="17.25" customHeight="1">
      <c r="G26" s="64" t="s">
        <v>37</v>
      </c>
      <c r="H26" s="17"/>
      <c r="I26" s="19">
        <v>108.92875</v>
      </c>
      <c r="J26" s="19"/>
      <c r="K26" s="19">
        <v>145.90125</v>
      </c>
      <c r="L26" s="19"/>
      <c r="M26" s="19">
        <v>153.284375</v>
      </c>
      <c r="N26" s="19"/>
      <c r="O26" s="19">
        <v>144.3</v>
      </c>
      <c r="P26" s="19"/>
      <c r="Q26" s="19">
        <v>136.189375</v>
      </c>
      <c r="R26" s="19"/>
      <c r="S26" s="19">
        <v>129.00375</v>
      </c>
      <c r="T26" s="19"/>
      <c r="U26" s="62">
        <v>117.548125</v>
      </c>
      <c r="V26" s="19">
        <v>93.210625</v>
      </c>
      <c r="W26" s="19"/>
      <c r="X26" s="19">
        <v>118.6725</v>
      </c>
      <c r="Y26" s="19"/>
      <c r="Z26" s="19">
        <v>126.59375</v>
      </c>
      <c r="AA26" s="19"/>
      <c r="AB26" s="19">
        <v>124.250625</v>
      </c>
      <c r="AC26" s="19"/>
      <c r="AD26" s="19">
        <v>116.91125</v>
      </c>
      <c r="AE26" s="19"/>
      <c r="AF26" s="19">
        <v>107.413125</v>
      </c>
      <c r="AG26" s="19"/>
      <c r="AH26" s="19">
        <v>98.75625</v>
      </c>
      <c r="AI26" s="6"/>
      <c r="AJ26" s="6"/>
      <c r="AK26" s="6"/>
      <c r="AL26" s="6"/>
      <c r="AM26" s="6"/>
      <c r="AN26" s="6"/>
      <c r="AO26" s="6"/>
    </row>
    <row r="27" spans="7:41" ht="17.25" customHeight="1">
      <c r="G27" s="64" t="s">
        <v>36</v>
      </c>
      <c r="H27" s="17"/>
      <c r="I27" s="19">
        <v>146.9964285714286</v>
      </c>
      <c r="J27" s="19"/>
      <c r="K27" s="19">
        <v>166.61875</v>
      </c>
      <c r="L27" s="19"/>
      <c r="M27" s="19">
        <v>163.286875</v>
      </c>
      <c r="N27" s="19"/>
      <c r="O27" s="19">
        <v>154.575</v>
      </c>
      <c r="P27" s="19"/>
      <c r="Q27" s="19">
        <v>147.305</v>
      </c>
      <c r="R27" s="19"/>
      <c r="S27" s="19">
        <v>136.075625</v>
      </c>
      <c r="T27" s="19"/>
      <c r="U27" s="62">
        <v>119.6675</v>
      </c>
      <c r="V27" s="19">
        <v>121.09466666666667</v>
      </c>
      <c r="W27" s="19"/>
      <c r="X27" s="19">
        <v>138.71625</v>
      </c>
      <c r="Y27" s="19"/>
      <c r="Z27" s="19">
        <v>141.01625</v>
      </c>
      <c r="AA27" s="19"/>
      <c r="AB27" s="19">
        <v>136.2</v>
      </c>
      <c r="AC27" s="19"/>
      <c r="AD27" s="19">
        <v>128.869375</v>
      </c>
      <c r="AE27" s="19"/>
      <c r="AF27" s="19">
        <v>120.08125</v>
      </c>
      <c r="AG27" s="19"/>
      <c r="AH27" s="19">
        <v>111.08</v>
      </c>
      <c r="AI27" s="6"/>
      <c r="AJ27" s="6"/>
      <c r="AK27" s="6"/>
      <c r="AL27" s="6"/>
      <c r="AM27" s="6"/>
      <c r="AN27" s="6"/>
      <c r="AO27" s="6"/>
    </row>
    <row r="28" spans="7:41" ht="17.25" customHeight="1">
      <c r="G28" s="64" t="s">
        <v>35</v>
      </c>
      <c r="H28" s="17"/>
      <c r="I28" s="19">
        <v>147.42833333333334</v>
      </c>
      <c r="J28" s="19"/>
      <c r="K28" s="19">
        <v>171.04875</v>
      </c>
      <c r="L28" s="19"/>
      <c r="M28" s="19">
        <v>172.68375</v>
      </c>
      <c r="N28" s="19"/>
      <c r="O28" s="19">
        <v>160.711875</v>
      </c>
      <c r="P28" s="19"/>
      <c r="Q28" s="19">
        <v>150.899375</v>
      </c>
      <c r="R28" s="19"/>
      <c r="S28" s="19">
        <v>140.658125</v>
      </c>
      <c r="T28" s="19"/>
      <c r="U28" s="62">
        <v>123.596875</v>
      </c>
      <c r="V28" s="19">
        <v>133.21666666666667</v>
      </c>
      <c r="W28" s="19"/>
      <c r="X28" s="19">
        <v>146.985625</v>
      </c>
      <c r="Y28" s="19"/>
      <c r="Z28" s="19">
        <v>148.0775</v>
      </c>
      <c r="AA28" s="19"/>
      <c r="AB28" s="19">
        <v>142.906875</v>
      </c>
      <c r="AC28" s="19"/>
      <c r="AD28" s="19">
        <v>135.894375</v>
      </c>
      <c r="AE28" s="19"/>
      <c r="AF28" s="19">
        <v>127.373125</v>
      </c>
      <c r="AG28" s="19"/>
      <c r="AH28" s="19">
        <v>111.5875</v>
      </c>
      <c r="AI28" s="6"/>
      <c r="AJ28" s="6"/>
      <c r="AK28" s="6"/>
      <c r="AL28" s="6"/>
      <c r="AM28" s="6"/>
      <c r="AN28" s="6"/>
      <c r="AO28" s="6"/>
    </row>
    <row r="29" spans="7:41" ht="12.75" customHeight="1">
      <c r="G29" s="64" t="s">
        <v>32</v>
      </c>
      <c r="H29" s="17"/>
      <c r="I29" s="19">
        <v>147.22933333333333</v>
      </c>
      <c r="J29" s="19"/>
      <c r="K29" s="19">
        <v>166.98625</v>
      </c>
      <c r="L29" s="19"/>
      <c r="M29" s="19">
        <v>163.39125</v>
      </c>
      <c r="N29" s="19"/>
      <c r="O29" s="19">
        <v>154.00375</v>
      </c>
      <c r="P29" s="19"/>
      <c r="Q29" s="19">
        <v>144.038125</v>
      </c>
      <c r="R29" s="19"/>
      <c r="S29" s="31">
        <v>132.66375</v>
      </c>
      <c r="T29" s="31"/>
      <c r="U29" s="62">
        <v>114.379375</v>
      </c>
      <c r="V29" s="19">
        <v>133.455</v>
      </c>
      <c r="W29" s="19"/>
      <c r="X29" s="19">
        <v>139.364375</v>
      </c>
      <c r="Y29" s="19"/>
      <c r="Z29" s="19">
        <v>142.40375</v>
      </c>
      <c r="AA29" s="19"/>
      <c r="AB29" s="19">
        <v>136.7775</v>
      </c>
      <c r="AC29" s="19"/>
      <c r="AD29" s="19">
        <v>128.53375</v>
      </c>
      <c r="AE29" s="19"/>
      <c r="AF29" s="19">
        <v>118.15</v>
      </c>
      <c r="AG29" s="19"/>
      <c r="AH29" s="19">
        <v>105.5875</v>
      </c>
      <c r="AI29" s="6"/>
      <c r="AJ29" s="6"/>
      <c r="AK29" s="6"/>
      <c r="AL29" s="6"/>
      <c r="AM29" s="6"/>
      <c r="AN29" s="6"/>
      <c r="AO29" s="6"/>
    </row>
    <row r="30" spans="7:41" ht="15" customHeight="1">
      <c r="G30" s="64" t="s">
        <v>29</v>
      </c>
      <c r="H30" s="17"/>
      <c r="I30" s="19">
        <v>125.93</v>
      </c>
      <c r="J30" s="19"/>
      <c r="K30" s="19">
        <v>144.77</v>
      </c>
      <c r="L30" s="19"/>
      <c r="M30" s="19">
        <v>148.87</v>
      </c>
      <c r="N30" s="19"/>
      <c r="O30" s="19">
        <v>140.26</v>
      </c>
      <c r="P30" s="19"/>
      <c r="Q30" s="19">
        <v>130.12</v>
      </c>
      <c r="R30" s="19"/>
      <c r="S30" s="31">
        <v>121.45</v>
      </c>
      <c r="T30" s="31"/>
      <c r="U30" s="62">
        <v>107.84</v>
      </c>
      <c r="V30" s="19">
        <v>97.18</v>
      </c>
      <c r="W30" s="19"/>
      <c r="X30" s="19">
        <v>129.08</v>
      </c>
      <c r="Y30" s="19"/>
      <c r="Z30" s="19">
        <v>131.3</v>
      </c>
      <c r="AA30" s="19"/>
      <c r="AB30" s="19">
        <v>124.77</v>
      </c>
      <c r="AC30" s="19"/>
      <c r="AD30" s="19">
        <v>116.21</v>
      </c>
      <c r="AE30" s="19"/>
      <c r="AF30" s="19">
        <v>109.36</v>
      </c>
      <c r="AG30" s="19"/>
      <c r="AH30" s="19">
        <v>96.54</v>
      </c>
      <c r="AI30" s="6"/>
      <c r="AJ30" s="6"/>
      <c r="AK30" s="6"/>
      <c r="AL30" s="6"/>
      <c r="AM30" s="6"/>
      <c r="AN30" s="6"/>
      <c r="AO30" s="6"/>
    </row>
    <row r="31" spans="7:41" ht="13.5" customHeight="1">
      <c r="G31" s="64" t="s">
        <v>28</v>
      </c>
      <c r="H31" s="17"/>
      <c r="I31" s="19">
        <v>126.55</v>
      </c>
      <c r="J31" s="19"/>
      <c r="K31" s="19">
        <v>136.22</v>
      </c>
      <c r="L31" s="19"/>
      <c r="M31" s="19">
        <v>133.67</v>
      </c>
      <c r="N31" s="19"/>
      <c r="O31" s="19">
        <v>128.13</v>
      </c>
      <c r="P31" s="19"/>
      <c r="Q31" s="19">
        <v>121.15</v>
      </c>
      <c r="R31" s="19"/>
      <c r="S31" s="31">
        <v>110.67</v>
      </c>
      <c r="T31" s="31"/>
      <c r="U31" s="62">
        <v>98.42</v>
      </c>
      <c r="V31" s="19">
        <v>109.71</v>
      </c>
      <c r="W31" s="19"/>
      <c r="X31" s="19">
        <v>117.48</v>
      </c>
      <c r="Y31" s="19"/>
      <c r="Z31" s="19">
        <v>116.48</v>
      </c>
      <c r="AA31" s="19"/>
      <c r="AB31" s="19">
        <v>113.31</v>
      </c>
      <c r="AC31" s="19"/>
      <c r="AD31" s="19">
        <v>107.4</v>
      </c>
      <c r="AE31" s="19"/>
      <c r="AF31" s="19">
        <v>100.08</v>
      </c>
      <c r="AG31" s="19"/>
      <c r="AH31" s="19">
        <v>86.2</v>
      </c>
      <c r="AI31" s="6"/>
      <c r="AJ31" s="6"/>
      <c r="AK31" s="6"/>
      <c r="AL31" s="6"/>
      <c r="AM31" s="6"/>
      <c r="AN31" s="6"/>
      <c r="AO31" s="6"/>
    </row>
    <row r="32" spans="8:41" ht="14.25" customHeight="1">
      <c r="H32" s="5"/>
      <c r="I32" s="19"/>
      <c r="J32" s="12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31"/>
      <c r="V32" s="24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6"/>
      <c r="AJ32" s="6"/>
      <c r="AK32" s="6"/>
      <c r="AL32" s="6"/>
      <c r="AM32" s="6"/>
      <c r="AN32" s="6"/>
      <c r="AO32" s="6"/>
    </row>
    <row r="33" spans="9:34" ht="12" customHeight="1">
      <c r="I33" s="5"/>
      <c r="K33" s="5"/>
      <c r="M33" s="5"/>
      <c r="S33" s="6"/>
      <c r="T33" s="6"/>
      <c r="V33" s="6"/>
      <c r="AB33" s="68"/>
      <c r="AC33" s="68"/>
      <c r="AD33" s="68"/>
      <c r="AE33" s="68"/>
      <c r="AF33" s="69"/>
      <c r="AG33" s="69"/>
      <c r="AH33" s="69"/>
    </row>
    <row r="34" spans="9:34" ht="12" customHeight="1">
      <c r="I34" s="5"/>
      <c r="K34" s="5"/>
      <c r="M34" s="5"/>
      <c r="S34" s="6"/>
      <c r="T34" s="6"/>
      <c r="V34" s="6"/>
      <c r="AB34" s="68"/>
      <c r="AC34" s="68"/>
      <c r="AD34" s="68"/>
      <c r="AE34" s="68"/>
      <c r="AF34" s="69"/>
      <c r="AG34" s="69"/>
      <c r="AH34" s="69"/>
    </row>
    <row r="35" spans="7:26" ht="12.75">
      <c r="G35" s="2"/>
      <c r="H35" s="15"/>
      <c r="J35" s="14" t="s">
        <v>11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Z35" t="s">
        <v>12</v>
      </c>
    </row>
    <row r="36" spans="2:34" ht="15.75" customHeight="1">
      <c r="B36" t="s">
        <v>30</v>
      </c>
      <c r="F36" t="s">
        <v>30</v>
      </c>
      <c r="G36" s="36" t="s">
        <v>0</v>
      </c>
      <c r="H36" s="3" t="s">
        <v>1</v>
      </c>
      <c r="N36" t="s">
        <v>13</v>
      </c>
      <c r="W36" s="14"/>
      <c r="Y36" t="s">
        <v>13</v>
      </c>
      <c r="Z36" s="14"/>
      <c r="AA36" s="14"/>
      <c r="AB36" s="14"/>
      <c r="AC36" s="14" t="s">
        <v>22</v>
      </c>
      <c r="AD36" s="14"/>
      <c r="AE36" s="14"/>
      <c r="AF36" s="8"/>
      <c r="AG36" s="8"/>
      <c r="AH36" s="8"/>
    </row>
    <row r="37" spans="6:34" ht="15" customHeight="1">
      <c r="F37" s="1">
        <v>2014</v>
      </c>
      <c r="G37" s="36"/>
      <c r="H37" s="2"/>
      <c r="I37" s="4"/>
      <c r="J37" s="3" t="s">
        <v>15</v>
      </c>
      <c r="K37" s="4"/>
      <c r="L37" s="3" t="s">
        <v>2</v>
      </c>
      <c r="M37" s="4"/>
      <c r="N37" s="3" t="s">
        <v>3</v>
      </c>
      <c r="O37" s="4"/>
      <c r="P37" s="3" t="s">
        <v>4</v>
      </c>
      <c r="Q37" s="4"/>
      <c r="R37" s="3" t="s">
        <v>5</v>
      </c>
      <c r="S37" s="4"/>
      <c r="T37" s="10" t="s">
        <v>6</v>
      </c>
      <c r="U37" s="8" t="s">
        <v>7</v>
      </c>
      <c r="V37" s="9"/>
      <c r="W37" s="3" t="s">
        <v>15</v>
      </c>
      <c r="X37" s="4"/>
      <c r="Y37" s="3" t="s">
        <v>2</v>
      </c>
      <c r="Z37" s="4"/>
      <c r="AA37" s="3" t="s">
        <v>3</v>
      </c>
      <c r="AB37" s="4"/>
      <c r="AC37" s="3" t="s">
        <v>8</v>
      </c>
      <c r="AD37" s="4"/>
      <c r="AE37" s="11" t="s">
        <v>5</v>
      </c>
      <c r="AF37" s="13" t="s">
        <v>17</v>
      </c>
      <c r="AG37" s="13"/>
      <c r="AH37" s="25" t="s">
        <v>18</v>
      </c>
    </row>
    <row r="38" spans="6:34" ht="12.75">
      <c r="F38" s="51">
        <v>41655</v>
      </c>
      <c r="G38" s="42" t="s">
        <v>44</v>
      </c>
      <c r="H38" s="1">
        <v>1328</v>
      </c>
      <c r="I38" s="26">
        <v>10</v>
      </c>
      <c r="J38" s="26"/>
      <c r="K38" s="26">
        <v>59</v>
      </c>
      <c r="L38" s="26"/>
      <c r="M38" s="46">
        <v>167</v>
      </c>
      <c r="N38" s="26"/>
      <c r="O38" s="46">
        <v>249</v>
      </c>
      <c r="P38" s="46"/>
      <c r="Q38" s="46">
        <v>248</v>
      </c>
      <c r="R38" s="46"/>
      <c r="S38" s="46">
        <v>51</v>
      </c>
      <c r="T38" s="46"/>
      <c r="U38" s="55">
        <v>8</v>
      </c>
      <c r="V38" s="46">
        <v>8</v>
      </c>
      <c r="W38" s="46"/>
      <c r="X38" s="46">
        <v>72</v>
      </c>
      <c r="Y38" s="46"/>
      <c r="Z38" s="46">
        <v>162</v>
      </c>
      <c r="AA38" s="46"/>
      <c r="AB38" s="46">
        <v>199</v>
      </c>
      <c r="AC38" s="46"/>
      <c r="AD38" s="46">
        <v>79</v>
      </c>
      <c r="AE38" s="46"/>
      <c r="AF38" s="46">
        <v>15</v>
      </c>
      <c r="AG38" s="46"/>
      <c r="AH38" s="46">
        <v>1</v>
      </c>
    </row>
    <row r="39" spans="6:34" ht="12.75">
      <c r="F39" s="51">
        <v>41656</v>
      </c>
      <c r="G39" s="42" t="s">
        <v>45</v>
      </c>
      <c r="H39" s="1">
        <v>1722</v>
      </c>
      <c r="I39" s="26">
        <v>6</v>
      </c>
      <c r="J39" s="26"/>
      <c r="K39" s="26">
        <v>45</v>
      </c>
      <c r="L39" s="26"/>
      <c r="M39" s="26">
        <v>199</v>
      </c>
      <c r="N39" s="26"/>
      <c r="O39" s="46">
        <v>311</v>
      </c>
      <c r="P39" s="46"/>
      <c r="Q39" s="46">
        <v>279</v>
      </c>
      <c r="R39" s="46"/>
      <c r="S39" s="46">
        <v>130</v>
      </c>
      <c r="T39" s="46"/>
      <c r="U39" s="55">
        <v>22</v>
      </c>
      <c r="V39" s="46">
        <v>2</v>
      </c>
      <c r="W39" s="46"/>
      <c r="X39" s="46">
        <v>34</v>
      </c>
      <c r="Y39" s="46"/>
      <c r="Z39" s="46">
        <v>196</v>
      </c>
      <c r="AA39" s="46"/>
      <c r="AB39" s="46">
        <v>257</v>
      </c>
      <c r="AC39" s="46"/>
      <c r="AD39" s="46">
        <v>176</v>
      </c>
      <c r="AE39" s="46"/>
      <c r="AF39" s="46">
        <v>45</v>
      </c>
      <c r="AG39" s="46"/>
      <c r="AH39" s="46">
        <v>20</v>
      </c>
    </row>
    <row r="40" spans="6:34" ht="12.75">
      <c r="F40" s="51">
        <v>41661</v>
      </c>
      <c r="G40" s="42" t="s">
        <v>46</v>
      </c>
      <c r="H40" s="1">
        <v>728</v>
      </c>
      <c r="I40" s="26">
        <v>2</v>
      </c>
      <c r="J40" s="26"/>
      <c r="K40" s="26">
        <v>9</v>
      </c>
      <c r="L40" s="26"/>
      <c r="M40" s="26">
        <v>70</v>
      </c>
      <c r="N40" s="26"/>
      <c r="O40" s="46">
        <v>143</v>
      </c>
      <c r="P40" s="46"/>
      <c r="Q40" s="46">
        <v>135</v>
      </c>
      <c r="R40" s="46"/>
      <c r="S40" s="46">
        <v>45</v>
      </c>
      <c r="T40" s="46"/>
      <c r="U40" s="55">
        <v>8</v>
      </c>
      <c r="V40" s="46">
        <v>3</v>
      </c>
      <c r="W40" s="46"/>
      <c r="X40" s="46">
        <v>12</v>
      </c>
      <c r="Y40" s="46"/>
      <c r="Z40" s="46">
        <v>66</v>
      </c>
      <c r="AA40" s="46"/>
      <c r="AB40" s="46">
        <v>120</v>
      </c>
      <c r="AC40" s="46"/>
      <c r="AD40" s="46">
        <v>80</v>
      </c>
      <c r="AE40" s="46"/>
      <c r="AF40" s="46">
        <v>30</v>
      </c>
      <c r="AG40" s="46"/>
      <c r="AH40" s="46">
        <v>5</v>
      </c>
    </row>
    <row r="41" spans="6:34" ht="12.75">
      <c r="F41" s="51">
        <v>41662</v>
      </c>
      <c r="G41" s="42" t="s">
        <v>47</v>
      </c>
      <c r="H41" s="1">
        <v>685</v>
      </c>
      <c r="I41" s="26">
        <v>2</v>
      </c>
      <c r="J41" s="26"/>
      <c r="K41" s="26">
        <v>18</v>
      </c>
      <c r="L41" s="26"/>
      <c r="M41" s="26">
        <v>93</v>
      </c>
      <c r="N41" s="26"/>
      <c r="O41" s="46">
        <v>116</v>
      </c>
      <c r="P41" s="46"/>
      <c r="Q41" s="46">
        <v>106</v>
      </c>
      <c r="R41" s="46"/>
      <c r="S41" s="46">
        <v>41</v>
      </c>
      <c r="T41" s="46"/>
      <c r="U41" s="55">
        <v>5</v>
      </c>
      <c r="V41" s="46">
        <v>1</v>
      </c>
      <c r="W41" s="46"/>
      <c r="X41" s="46">
        <v>22</v>
      </c>
      <c r="Y41" s="46"/>
      <c r="Z41" s="46">
        <v>75</v>
      </c>
      <c r="AA41" s="46"/>
      <c r="AB41" s="46">
        <v>121</v>
      </c>
      <c r="AC41" s="46"/>
      <c r="AD41" s="46">
        <v>73</v>
      </c>
      <c r="AE41" s="46"/>
      <c r="AF41" s="46">
        <v>11</v>
      </c>
      <c r="AG41" s="46"/>
      <c r="AH41" s="46">
        <v>1</v>
      </c>
    </row>
    <row r="42" spans="6:34" ht="12.75">
      <c r="F42" s="51">
        <v>41663</v>
      </c>
      <c r="G42" s="42" t="s">
        <v>45</v>
      </c>
      <c r="H42" s="1">
        <v>1704</v>
      </c>
      <c r="I42" s="26">
        <v>3</v>
      </c>
      <c r="J42" s="26"/>
      <c r="K42" s="26">
        <v>26</v>
      </c>
      <c r="L42" s="26"/>
      <c r="M42" s="26">
        <v>160</v>
      </c>
      <c r="N42" s="26"/>
      <c r="O42" s="46">
        <v>276</v>
      </c>
      <c r="P42" s="46"/>
      <c r="Q42" s="46">
        <v>357</v>
      </c>
      <c r="R42" s="46"/>
      <c r="S42" s="46">
        <v>97</v>
      </c>
      <c r="T42" s="46"/>
      <c r="U42" s="55">
        <v>18</v>
      </c>
      <c r="V42" s="46">
        <v>2</v>
      </c>
      <c r="W42" s="46"/>
      <c r="X42" s="46">
        <v>33</v>
      </c>
      <c r="Y42" s="46"/>
      <c r="Z42" s="46">
        <v>158</v>
      </c>
      <c r="AA42" s="46"/>
      <c r="AB42" s="46">
        <v>291</v>
      </c>
      <c r="AC42" s="46"/>
      <c r="AD42" s="46">
        <v>216</v>
      </c>
      <c r="AE42" s="46"/>
      <c r="AF42" s="46">
        <v>52</v>
      </c>
      <c r="AG42" s="46"/>
      <c r="AH42" s="46">
        <v>15</v>
      </c>
    </row>
    <row r="43" spans="6:34" ht="12.75">
      <c r="F43" s="51">
        <v>41676</v>
      </c>
      <c r="G43" s="42" t="s">
        <v>44</v>
      </c>
      <c r="H43" s="1">
        <v>894</v>
      </c>
      <c r="I43" s="46">
        <v>1</v>
      </c>
      <c r="J43" s="26"/>
      <c r="K43" s="26">
        <v>38</v>
      </c>
      <c r="L43" s="26"/>
      <c r="M43" s="26">
        <v>151</v>
      </c>
      <c r="N43" s="26"/>
      <c r="O43" s="46">
        <v>176</v>
      </c>
      <c r="P43" s="46"/>
      <c r="Q43" s="46">
        <v>114</v>
      </c>
      <c r="R43" s="46"/>
      <c r="S43" s="46">
        <v>15</v>
      </c>
      <c r="T43" s="46"/>
      <c r="U43" s="55">
        <v>6</v>
      </c>
      <c r="V43" s="46">
        <v>2</v>
      </c>
      <c r="W43" s="46"/>
      <c r="X43" s="46">
        <v>43</v>
      </c>
      <c r="Y43" s="46"/>
      <c r="Z43" s="46">
        <v>120</v>
      </c>
      <c r="AA43" s="46"/>
      <c r="AB43" s="46">
        <v>144</v>
      </c>
      <c r="AC43" s="46"/>
      <c r="AD43" s="46">
        <v>71</v>
      </c>
      <c r="AE43" s="46"/>
      <c r="AF43" s="46">
        <v>8</v>
      </c>
      <c r="AG43" s="46"/>
      <c r="AH43" s="46">
        <v>5</v>
      </c>
    </row>
    <row r="44" spans="6:34" ht="12.75">
      <c r="F44" s="51">
        <v>41677</v>
      </c>
      <c r="G44" s="42" t="s">
        <v>45</v>
      </c>
      <c r="H44" s="1">
        <v>1505</v>
      </c>
      <c r="I44" s="26">
        <v>4</v>
      </c>
      <c r="J44" s="26"/>
      <c r="K44" s="26">
        <v>29</v>
      </c>
      <c r="L44" s="26"/>
      <c r="M44" s="26">
        <v>146</v>
      </c>
      <c r="N44" s="26"/>
      <c r="O44" s="46">
        <v>307</v>
      </c>
      <c r="P44" s="46"/>
      <c r="Q44" s="46">
        <v>250</v>
      </c>
      <c r="R44" s="46"/>
      <c r="S44" s="46">
        <v>102</v>
      </c>
      <c r="T44" s="46"/>
      <c r="U44" s="55">
        <v>20</v>
      </c>
      <c r="V44" s="46">
        <v>1</v>
      </c>
      <c r="W44" s="46"/>
      <c r="X44" s="46">
        <v>31</v>
      </c>
      <c r="Y44" s="46"/>
      <c r="Z44" s="46">
        <v>167</v>
      </c>
      <c r="AA44" s="46"/>
      <c r="AB44" s="46">
        <v>228</v>
      </c>
      <c r="AC44" s="46"/>
      <c r="AD44" s="46">
        <v>176</v>
      </c>
      <c r="AE44" s="46"/>
      <c r="AF44" s="46">
        <v>33</v>
      </c>
      <c r="AG44" s="46"/>
      <c r="AH44" s="46">
        <v>11</v>
      </c>
    </row>
    <row r="45" spans="6:34" ht="12.75">
      <c r="F45" s="51">
        <v>41683</v>
      </c>
      <c r="G45" s="42" t="s">
        <v>44</v>
      </c>
      <c r="H45" s="1">
        <v>801</v>
      </c>
      <c r="I45" s="26">
        <v>3</v>
      </c>
      <c r="J45" s="26"/>
      <c r="K45" s="26">
        <v>37</v>
      </c>
      <c r="L45" s="26"/>
      <c r="M45" s="26">
        <v>152</v>
      </c>
      <c r="N45" s="26"/>
      <c r="O45" s="46">
        <v>148</v>
      </c>
      <c r="P45" s="46"/>
      <c r="Q45" s="46">
        <v>87</v>
      </c>
      <c r="R45" s="46"/>
      <c r="S45" s="46">
        <v>19</v>
      </c>
      <c r="T45" s="46"/>
      <c r="U45" s="55">
        <v>9</v>
      </c>
      <c r="V45" s="46">
        <v>6</v>
      </c>
      <c r="W45" s="46"/>
      <c r="X45" s="46">
        <v>40</v>
      </c>
      <c r="Y45" s="46"/>
      <c r="Z45" s="46">
        <v>107</v>
      </c>
      <c r="AA45" s="46"/>
      <c r="AB45" s="46">
        <v>125</v>
      </c>
      <c r="AC45" s="46"/>
      <c r="AD45" s="46">
        <v>63</v>
      </c>
      <c r="AE45" s="46"/>
      <c r="AF45" s="46">
        <v>3</v>
      </c>
      <c r="AG45" s="46"/>
      <c r="AH45" s="46">
        <v>2</v>
      </c>
    </row>
    <row r="46" spans="6:34" ht="12.75">
      <c r="F46" s="51">
        <v>41684</v>
      </c>
      <c r="G46" s="42" t="s">
        <v>45</v>
      </c>
      <c r="H46" s="1">
        <v>991</v>
      </c>
      <c r="I46" s="26">
        <v>1</v>
      </c>
      <c r="J46" s="26"/>
      <c r="K46" s="26">
        <v>22</v>
      </c>
      <c r="L46" s="26"/>
      <c r="M46" s="26">
        <v>80</v>
      </c>
      <c r="N46" s="26"/>
      <c r="O46" s="46">
        <v>161</v>
      </c>
      <c r="P46" s="46"/>
      <c r="Q46" s="46">
        <v>210</v>
      </c>
      <c r="R46" s="46"/>
      <c r="S46" s="46">
        <v>57</v>
      </c>
      <c r="T46" s="46"/>
      <c r="U46" s="55">
        <v>17</v>
      </c>
      <c r="V46" s="46">
        <v>1</v>
      </c>
      <c r="W46" s="46"/>
      <c r="X46" s="46">
        <v>13</v>
      </c>
      <c r="Y46" s="46"/>
      <c r="Z46" s="46">
        <v>95</v>
      </c>
      <c r="AA46" s="46"/>
      <c r="AB46" s="46">
        <v>155</v>
      </c>
      <c r="AC46" s="46"/>
      <c r="AD46" s="46">
        <v>159</v>
      </c>
      <c r="AE46" s="46"/>
      <c r="AF46" s="46">
        <v>15</v>
      </c>
      <c r="AG46" s="46"/>
      <c r="AH46" s="46">
        <v>5</v>
      </c>
    </row>
    <row r="47" spans="6:34" ht="12.75">
      <c r="F47" s="51">
        <v>41697</v>
      </c>
      <c r="G47" s="42" t="s">
        <v>47</v>
      </c>
      <c r="H47" s="1">
        <v>642</v>
      </c>
      <c r="I47" s="26">
        <v>6</v>
      </c>
      <c r="J47" s="26"/>
      <c r="K47" s="26">
        <v>9</v>
      </c>
      <c r="L47" s="26"/>
      <c r="M47" s="26">
        <v>79</v>
      </c>
      <c r="N47" s="26"/>
      <c r="O47" s="46">
        <v>113</v>
      </c>
      <c r="P47" s="46"/>
      <c r="Q47" s="46">
        <v>84</v>
      </c>
      <c r="R47" s="46"/>
      <c r="S47" s="46">
        <v>17</v>
      </c>
      <c r="T47" s="46"/>
      <c r="U47" s="55">
        <v>2</v>
      </c>
      <c r="V47" s="46">
        <v>3</v>
      </c>
      <c r="W47" s="46"/>
      <c r="X47" s="46">
        <v>10</v>
      </c>
      <c r="Y47" s="46"/>
      <c r="Z47" s="46">
        <v>74</v>
      </c>
      <c r="AA47" s="46"/>
      <c r="AB47" s="46">
        <v>167</v>
      </c>
      <c r="AC47" s="46"/>
      <c r="AD47" s="46">
        <v>64</v>
      </c>
      <c r="AE47" s="46"/>
      <c r="AF47" s="46">
        <v>7</v>
      </c>
      <c r="AG47" s="46"/>
      <c r="AH47" s="46">
        <v>2</v>
      </c>
    </row>
    <row r="48" spans="6:34" ht="12.75">
      <c r="F48" s="51">
        <v>41698</v>
      </c>
      <c r="G48" s="42" t="s">
        <v>45</v>
      </c>
      <c r="H48" s="1">
        <v>1802</v>
      </c>
      <c r="I48" s="26">
        <v>3</v>
      </c>
      <c r="J48" s="26"/>
      <c r="K48" s="26">
        <v>14</v>
      </c>
      <c r="L48" s="26"/>
      <c r="M48" s="26">
        <v>175</v>
      </c>
      <c r="N48" s="26"/>
      <c r="O48" s="46">
        <v>336</v>
      </c>
      <c r="P48" s="46"/>
      <c r="Q48" s="46">
        <v>284</v>
      </c>
      <c r="R48" s="46"/>
      <c r="S48" s="46">
        <v>115</v>
      </c>
      <c r="T48" s="46"/>
      <c r="U48" s="55">
        <v>30</v>
      </c>
      <c r="V48" s="46">
        <v>6</v>
      </c>
      <c r="W48" s="46"/>
      <c r="X48" s="46">
        <v>40</v>
      </c>
      <c r="Y48" s="46"/>
      <c r="Z48" s="46">
        <v>207</v>
      </c>
      <c r="AA48" s="46"/>
      <c r="AB48" s="46">
        <v>287</v>
      </c>
      <c r="AC48" s="46"/>
      <c r="AD48" s="46">
        <v>240</v>
      </c>
      <c r="AE48" s="46"/>
      <c r="AF48" s="46">
        <v>52</v>
      </c>
      <c r="AG48" s="46"/>
      <c r="AH48" s="46">
        <v>13</v>
      </c>
    </row>
    <row r="49" spans="6:34" ht="12.75">
      <c r="F49" s="51">
        <v>41704</v>
      </c>
      <c r="G49" s="42" t="s">
        <v>44</v>
      </c>
      <c r="H49" s="1">
        <v>890</v>
      </c>
      <c r="I49" s="26">
        <v>1</v>
      </c>
      <c r="J49" s="26"/>
      <c r="K49" s="26">
        <v>35</v>
      </c>
      <c r="L49" s="26"/>
      <c r="M49" s="46">
        <v>131</v>
      </c>
      <c r="N49" s="26"/>
      <c r="O49" s="46">
        <v>140</v>
      </c>
      <c r="P49" s="26"/>
      <c r="Q49" s="26">
        <v>144</v>
      </c>
      <c r="R49" s="26"/>
      <c r="S49" s="26">
        <v>49</v>
      </c>
      <c r="T49" s="26"/>
      <c r="U49" s="43">
        <v>7</v>
      </c>
      <c r="V49" s="26">
        <v>5</v>
      </c>
      <c r="W49" s="26"/>
      <c r="X49" s="26">
        <v>40</v>
      </c>
      <c r="Y49" s="26"/>
      <c r="Z49" s="46">
        <v>103</v>
      </c>
      <c r="AA49" s="26"/>
      <c r="AB49" s="46">
        <v>108</v>
      </c>
      <c r="AD49" s="26">
        <v>102</v>
      </c>
      <c r="AE49" s="26"/>
      <c r="AF49" s="26">
        <v>19</v>
      </c>
      <c r="AG49" s="26"/>
      <c r="AH49" s="26">
        <v>6</v>
      </c>
    </row>
    <row r="50" spans="6:34" ht="12.75">
      <c r="F50" s="51">
        <v>41705</v>
      </c>
      <c r="G50" s="42" t="s">
        <v>45</v>
      </c>
      <c r="H50" s="1">
        <v>1213</v>
      </c>
      <c r="I50" s="26">
        <v>0</v>
      </c>
      <c r="J50" s="26"/>
      <c r="K50" s="26">
        <v>10</v>
      </c>
      <c r="L50" s="26"/>
      <c r="M50" s="46">
        <v>111</v>
      </c>
      <c r="N50" s="26"/>
      <c r="O50" s="46">
        <v>199</v>
      </c>
      <c r="P50" s="26"/>
      <c r="Q50" s="26">
        <v>192</v>
      </c>
      <c r="R50" s="26"/>
      <c r="S50" s="26">
        <v>65</v>
      </c>
      <c r="T50" s="26"/>
      <c r="U50" s="43">
        <v>25</v>
      </c>
      <c r="V50" s="26">
        <v>0</v>
      </c>
      <c r="W50" s="26"/>
      <c r="X50" s="26">
        <v>13</v>
      </c>
      <c r="Y50" s="26"/>
      <c r="Z50" s="46">
        <v>117</v>
      </c>
      <c r="AA50" s="26"/>
      <c r="AB50" s="46">
        <v>256</v>
      </c>
      <c r="AD50" s="26">
        <v>172</v>
      </c>
      <c r="AE50" s="26"/>
      <c r="AF50" s="26">
        <v>48</v>
      </c>
      <c r="AG50" s="26"/>
      <c r="AH50" s="26">
        <v>5</v>
      </c>
    </row>
    <row r="51" spans="6:34" ht="12.75">
      <c r="F51" s="51">
        <v>41718</v>
      </c>
      <c r="G51" s="42" t="s">
        <v>46</v>
      </c>
      <c r="H51" s="1">
        <v>740</v>
      </c>
      <c r="I51" s="26">
        <v>0</v>
      </c>
      <c r="J51" s="26"/>
      <c r="K51" s="26">
        <v>17</v>
      </c>
      <c r="L51" s="26"/>
      <c r="M51" s="46">
        <v>66</v>
      </c>
      <c r="N51" s="26"/>
      <c r="O51" s="46">
        <v>126</v>
      </c>
      <c r="P51" s="26"/>
      <c r="Q51" s="26">
        <v>142</v>
      </c>
      <c r="R51" s="26"/>
      <c r="S51" s="26">
        <v>45</v>
      </c>
      <c r="T51" s="26"/>
      <c r="U51" s="43">
        <v>9</v>
      </c>
      <c r="V51" s="26">
        <v>0</v>
      </c>
      <c r="W51" s="26"/>
      <c r="X51" s="26">
        <v>7</v>
      </c>
      <c r="Y51" s="26"/>
      <c r="Z51" s="46">
        <v>57</v>
      </c>
      <c r="AA51" s="26"/>
      <c r="AB51" s="46">
        <v>120</v>
      </c>
      <c r="AD51" s="26">
        <v>102</v>
      </c>
      <c r="AE51" s="26"/>
      <c r="AF51" s="26">
        <v>32</v>
      </c>
      <c r="AG51" s="26"/>
      <c r="AH51" s="26">
        <v>17</v>
      </c>
    </row>
    <row r="52" spans="6:34" ht="14.25" customHeight="1">
      <c r="F52" s="51">
        <v>41719</v>
      </c>
      <c r="G52" s="42" t="s">
        <v>45</v>
      </c>
      <c r="H52" s="1">
        <v>1063</v>
      </c>
      <c r="I52" s="26">
        <v>2</v>
      </c>
      <c r="J52" s="26"/>
      <c r="K52" s="26">
        <v>18</v>
      </c>
      <c r="L52" s="26"/>
      <c r="M52" s="46">
        <v>109</v>
      </c>
      <c r="N52" s="26"/>
      <c r="O52" s="46">
        <v>192</v>
      </c>
      <c r="P52" s="26"/>
      <c r="Q52" s="26">
        <v>210</v>
      </c>
      <c r="R52" s="26"/>
      <c r="S52" s="26">
        <v>61</v>
      </c>
      <c r="T52" s="26"/>
      <c r="U52" s="43">
        <v>11</v>
      </c>
      <c r="V52" s="26">
        <v>5</v>
      </c>
      <c r="W52" s="26"/>
      <c r="X52" s="26">
        <v>28</v>
      </c>
      <c r="Y52" s="26"/>
      <c r="Z52" s="46">
        <v>106</v>
      </c>
      <c r="AA52" s="26"/>
      <c r="AB52" s="46">
        <v>154</v>
      </c>
      <c r="AD52" s="26">
        <v>126</v>
      </c>
      <c r="AE52" s="26"/>
      <c r="AF52" s="26">
        <v>33</v>
      </c>
      <c r="AG52" s="26"/>
      <c r="AH52" s="26">
        <v>8</v>
      </c>
    </row>
    <row r="53" spans="6:34" ht="12.75">
      <c r="F53" s="51">
        <v>41725</v>
      </c>
      <c r="G53" s="42" t="s">
        <v>44</v>
      </c>
      <c r="H53" s="1">
        <v>864</v>
      </c>
      <c r="I53" s="26">
        <v>1</v>
      </c>
      <c r="J53" s="26"/>
      <c r="K53" s="26">
        <v>27</v>
      </c>
      <c r="L53" s="26"/>
      <c r="M53" s="46">
        <v>99</v>
      </c>
      <c r="N53" s="26"/>
      <c r="O53" s="46">
        <v>155</v>
      </c>
      <c r="P53" s="26"/>
      <c r="Q53" s="26">
        <v>111</v>
      </c>
      <c r="R53" s="26"/>
      <c r="S53" s="26">
        <v>29</v>
      </c>
      <c r="T53" s="26"/>
      <c r="U53" s="43">
        <v>8</v>
      </c>
      <c r="V53" s="26">
        <v>2</v>
      </c>
      <c r="W53" s="26"/>
      <c r="X53" s="26">
        <v>27</v>
      </c>
      <c r="Y53" s="26"/>
      <c r="Z53" s="46">
        <v>134</v>
      </c>
      <c r="AA53" s="26"/>
      <c r="AB53" s="46">
        <v>127</v>
      </c>
      <c r="AD53" s="26">
        <v>121</v>
      </c>
      <c r="AE53" s="26"/>
      <c r="AF53" s="26">
        <v>21</v>
      </c>
      <c r="AG53" s="26"/>
      <c r="AH53" s="26">
        <v>2</v>
      </c>
    </row>
    <row r="54" spans="6:34" ht="12.75">
      <c r="F54" s="51">
        <v>41726</v>
      </c>
      <c r="G54" s="42" t="s">
        <v>45</v>
      </c>
      <c r="H54" s="1">
        <v>966</v>
      </c>
      <c r="I54" s="26">
        <v>0</v>
      </c>
      <c r="J54" s="26"/>
      <c r="K54" s="26">
        <v>12</v>
      </c>
      <c r="L54" s="26"/>
      <c r="M54" s="46">
        <v>67</v>
      </c>
      <c r="N54" s="26"/>
      <c r="O54" s="46">
        <v>160</v>
      </c>
      <c r="P54" s="26"/>
      <c r="Q54" s="26">
        <v>171</v>
      </c>
      <c r="R54" s="26"/>
      <c r="S54" s="26">
        <v>67</v>
      </c>
      <c r="T54" s="26"/>
      <c r="U54" s="43">
        <v>19</v>
      </c>
      <c r="V54" s="26">
        <v>1</v>
      </c>
      <c r="W54" s="26"/>
      <c r="X54" s="26">
        <v>8</v>
      </c>
      <c r="Y54" s="26"/>
      <c r="Z54" s="46">
        <v>85</v>
      </c>
      <c r="AA54" s="26"/>
      <c r="AB54" s="46">
        <v>151</v>
      </c>
      <c r="AD54" s="26">
        <v>162</v>
      </c>
      <c r="AE54" s="26"/>
      <c r="AF54" s="26">
        <v>53</v>
      </c>
      <c r="AG54" s="26"/>
      <c r="AH54" s="26">
        <v>10</v>
      </c>
    </row>
    <row r="55" spans="6:34" ht="12.75">
      <c r="F55" s="51">
        <v>41738</v>
      </c>
      <c r="G55" s="42" t="s">
        <v>47</v>
      </c>
      <c r="H55" s="1">
        <v>331</v>
      </c>
      <c r="I55" s="26">
        <v>0</v>
      </c>
      <c r="J55" s="26"/>
      <c r="K55" s="26">
        <v>9</v>
      </c>
      <c r="L55" s="26"/>
      <c r="M55" s="46">
        <v>34</v>
      </c>
      <c r="N55" s="26"/>
      <c r="O55" s="46">
        <v>46</v>
      </c>
      <c r="P55" s="26"/>
      <c r="Q55" s="26">
        <v>52</v>
      </c>
      <c r="R55" s="26"/>
      <c r="S55" s="26">
        <v>9</v>
      </c>
      <c r="T55" s="26"/>
      <c r="U55" s="43">
        <v>8</v>
      </c>
      <c r="V55" s="26">
        <v>1</v>
      </c>
      <c r="W55" s="26"/>
      <c r="X55" s="26">
        <v>5</v>
      </c>
      <c r="Y55" s="26"/>
      <c r="Z55" s="46">
        <v>51</v>
      </c>
      <c r="AA55" s="26"/>
      <c r="AB55" s="46">
        <v>70</v>
      </c>
      <c r="AD55" s="26">
        <v>38</v>
      </c>
      <c r="AE55" s="26"/>
      <c r="AF55" s="26">
        <v>6</v>
      </c>
      <c r="AG55" s="26"/>
      <c r="AH55" s="26">
        <v>2</v>
      </c>
    </row>
    <row r="56" spans="6:34" ht="12.75">
      <c r="F56" s="51">
        <v>10</v>
      </c>
      <c r="G56" s="42" t="s">
        <v>44</v>
      </c>
      <c r="H56" s="1">
        <v>654</v>
      </c>
      <c r="I56" s="26">
        <v>0</v>
      </c>
      <c r="J56" s="26"/>
      <c r="K56" s="26">
        <v>15</v>
      </c>
      <c r="L56" s="26"/>
      <c r="M56" s="46">
        <v>77</v>
      </c>
      <c r="N56" s="26"/>
      <c r="O56" s="46">
        <v>122</v>
      </c>
      <c r="P56" s="26"/>
      <c r="Q56" s="26">
        <v>119</v>
      </c>
      <c r="R56" s="26"/>
      <c r="S56" s="26">
        <v>29</v>
      </c>
      <c r="T56" s="26"/>
      <c r="U56" s="43">
        <v>3</v>
      </c>
      <c r="V56" s="26">
        <v>0</v>
      </c>
      <c r="W56" s="26"/>
      <c r="X56" s="26">
        <v>17</v>
      </c>
      <c r="Y56" s="26"/>
      <c r="Z56" s="46">
        <v>82</v>
      </c>
      <c r="AA56" s="26"/>
      <c r="AB56" s="46">
        <v>122</v>
      </c>
      <c r="AD56" s="26">
        <v>62</v>
      </c>
      <c r="AE56" s="26"/>
      <c r="AF56" s="26">
        <v>6</v>
      </c>
      <c r="AG56" s="26"/>
      <c r="AH56" s="26">
        <v>0</v>
      </c>
    </row>
    <row r="57" spans="6:34" ht="12.75">
      <c r="F57" s="51">
        <v>41740</v>
      </c>
      <c r="G57" s="42" t="s">
        <v>45</v>
      </c>
      <c r="H57" s="1">
        <v>1501</v>
      </c>
      <c r="I57" s="26">
        <v>3</v>
      </c>
      <c r="J57" s="26"/>
      <c r="K57" s="26">
        <v>24</v>
      </c>
      <c r="L57" s="26"/>
      <c r="M57" s="46">
        <v>111</v>
      </c>
      <c r="N57" s="26"/>
      <c r="O57" s="46">
        <v>269</v>
      </c>
      <c r="P57" s="26"/>
      <c r="Q57" s="26">
        <v>258</v>
      </c>
      <c r="R57" s="26"/>
      <c r="S57" s="26">
        <v>80</v>
      </c>
      <c r="T57" s="26"/>
      <c r="U57" s="43">
        <v>38</v>
      </c>
      <c r="V57" s="26">
        <v>4</v>
      </c>
      <c r="W57" s="26"/>
      <c r="X57" s="26">
        <v>34</v>
      </c>
      <c r="Y57" s="26"/>
      <c r="Z57" s="46">
        <v>131</v>
      </c>
      <c r="AA57" s="26"/>
      <c r="AB57" s="46">
        <v>274</v>
      </c>
      <c r="AD57" s="26">
        <v>201</v>
      </c>
      <c r="AE57" s="26"/>
      <c r="AF57" s="26">
        <v>67</v>
      </c>
      <c r="AG57" s="26"/>
      <c r="AH57" s="26">
        <v>7</v>
      </c>
    </row>
    <row r="58" spans="6:34" ht="12.75">
      <c r="F58" s="51">
        <v>41753</v>
      </c>
      <c r="G58" s="42" t="s">
        <v>46</v>
      </c>
      <c r="H58" s="1">
        <v>744</v>
      </c>
      <c r="I58" s="26">
        <v>0</v>
      </c>
      <c r="J58" s="26"/>
      <c r="K58" s="26">
        <v>11</v>
      </c>
      <c r="L58" s="26"/>
      <c r="M58" s="46">
        <v>35</v>
      </c>
      <c r="N58" s="26"/>
      <c r="O58" s="46">
        <v>118</v>
      </c>
      <c r="P58" s="26"/>
      <c r="Q58" s="26">
        <v>164</v>
      </c>
      <c r="R58" s="26"/>
      <c r="S58" s="26">
        <v>39</v>
      </c>
      <c r="T58" s="26"/>
      <c r="U58" s="43">
        <v>14</v>
      </c>
      <c r="V58" s="26">
        <v>0</v>
      </c>
      <c r="W58" s="26"/>
      <c r="X58" s="26">
        <v>12</v>
      </c>
      <c r="Y58" s="26"/>
      <c r="Z58" s="46">
        <v>62</v>
      </c>
      <c r="AA58" s="26"/>
      <c r="AB58" s="46">
        <v>102</v>
      </c>
      <c r="AD58" s="26">
        <v>138</v>
      </c>
      <c r="AE58" s="26"/>
      <c r="AF58" s="26">
        <v>46</v>
      </c>
      <c r="AG58" s="26"/>
      <c r="AH58" s="26">
        <v>3</v>
      </c>
    </row>
    <row r="59" spans="6:34" ht="12.75">
      <c r="F59" s="51">
        <v>41754</v>
      </c>
      <c r="G59" s="42" t="s">
        <v>45</v>
      </c>
      <c r="H59" s="1">
        <v>1764</v>
      </c>
      <c r="I59" s="26">
        <v>0</v>
      </c>
      <c r="J59" s="26"/>
      <c r="K59" s="26">
        <v>25</v>
      </c>
      <c r="L59" s="26"/>
      <c r="M59" s="46">
        <v>144</v>
      </c>
      <c r="N59" s="26"/>
      <c r="O59" s="46">
        <v>330</v>
      </c>
      <c r="P59" s="26"/>
      <c r="Q59" s="26">
        <v>325</v>
      </c>
      <c r="R59" s="26"/>
      <c r="S59" s="26">
        <v>140</v>
      </c>
      <c r="T59" s="26"/>
      <c r="U59" s="43">
        <v>17</v>
      </c>
      <c r="V59" s="26">
        <v>1</v>
      </c>
      <c r="W59" s="26"/>
      <c r="X59" s="26">
        <v>36</v>
      </c>
      <c r="Y59" s="26"/>
      <c r="Z59" s="46">
        <v>135</v>
      </c>
      <c r="AA59" s="26"/>
      <c r="AB59" s="46">
        <v>311</v>
      </c>
      <c r="AD59" s="26">
        <v>212</v>
      </c>
      <c r="AE59" s="26"/>
      <c r="AF59" s="26">
        <v>75</v>
      </c>
      <c r="AG59" s="26"/>
      <c r="AH59" s="26">
        <v>13</v>
      </c>
    </row>
    <row r="60" spans="6:34" ht="12.75">
      <c r="F60" s="51">
        <v>41767</v>
      </c>
      <c r="G60" s="42" t="s">
        <v>44</v>
      </c>
      <c r="H60" s="1">
        <v>1102</v>
      </c>
      <c r="I60" s="26">
        <v>5</v>
      </c>
      <c r="J60" s="26"/>
      <c r="K60" s="26">
        <v>37</v>
      </c>
      <c r="L60" s="26"/>
      <c r="M60" s="46">
        <v>168</v>
      </c>
      <c r="N60" s="26"/>
      <c r="O60" s="46">
        <v>163</v>
      </c>
      <c r="P60" s="26"/>
      <c r="Q60" s="26">
        <v>129</v>
      </c>
      <c r="R60" s="26"/>
      <c r="S60" s="26">
        <v>36</v>
      </c>
      <c r="T60" s="26"/>
      <c r="U60" s="43">
        <v>7</v>
      </c>
      <c r="V60" s="26">
        <v>11</v>
      </c>
      <c r="W60" s="26"/>
      <c r="X60" s="26">
        <v>46</v>
      </c>
      <c r="Y60" s="26"/>
      <c r="Z60" s="46">
        <v>167</v>
      </c>
      <c r="AA60" s="26"/>
      <c r="AB60" s="46">
        <v>176</v>
      </c>
      <c r="AD60" s="26">
        <v>139</v>
      </c>
      <c r="AE60" s="26"/>
      <c r="AF60" s="26">
        <v>17</v>
      </c>
      <c r="AG60" s="26"/>
      <c r="AH60" s="26">
        <v>1</v>
      </c>
    </row>
    <row r="61" spans="6:34" ht="12.75">
      <c r="F61" s="51">
        <v>41768</v>
      </c>
      <c r="G61" s="42" t="s">
        <v>45</v>
      </c>
      <c r="H61" s="1">
        <v>1538</v>
      </c>
      <c r="I61" s="26">
        <v>3</v>
      </c>
      <c r="J61" s="26"/>
      <c r="K61" s="26">
        <v>45</v>
      </c>
      <c r="L61" s="26"/>
      <c r="M61" s="46">
        <v>160</v>
      </c>
      <c r="N61" s="26"/>
      <c r="O61" s="46">
        <v>203</v>
      </c>
      <c r="P61" s="26"/>
      <c r="Q61" s="26">
        <v>231</v>
      </c>
      <c r="R61" s="26"/>
      <c r="S61" s="26">
        <v>104</v>
      </c>
      <c r="T61" s="26"/>
      <c r="U61" s="43">
        <v>20</v>
      </c>
      <c r="V61" s="26">
        <v>7</v>
      </c>
      <c r="W61" s="26"/>
      <c r="X61" s="26">
        <v>36</v>
      </c>
      <c r="Y61" s="26"/>
      <c r="Z61" s="46">
        <v>189</v>
      </c>
      <c r="AA61" s="26"/>
      <c r="AB61" s="46">
        <v>294</v>
      </c>
      <c r="AD61" s="26">
        <v>162</v>
      </c>
      <c r="AE61" s="26"/>
      <c r="AF61" s="26">
        <v>70</v>
      </c>
      <c r="AG61" s="26"/>
      <c r="AH61" s="26">
        <v>14</v>
      </c>
    </row>
    <row r="62" spans="6:34" ht="12.75">
      <c r="F62" s="51">
        <v>41781</v>
      </c>
      <c r="G62" s="42" t="s">
        <v>47</v>
      </c>
      <c r="H62" s="1">
        <v>532</v>
      </c>
      <c r="I62" s="26">
        <v>1</v>
      </c>
      <c r="J62" s="26"/>
      <c r="K62" s="26">
        <v>26</v>
      </c>
      <c r="L62" s="26"/>
      <c r="M62" s="46">
        <v>72</v>
      </c>
      <c r="N62" s="26"/>
      <c r="O62" s="46">
        <v>78</v>
      </c>
      <c r="P62" s="26"/>
      <c r="Q62" s="26">
        <v>53</v>
      </c>
      <c r="R62" s="26"/>
      <c r="S62" s="26">
        <v>23</v>
      </c>
      <c r="T62" s="26"/>
      <c r="U62" s="43">
        <v>11</v>
      </c>
      <c r="V62" s="26">
        <v>1</v>
      </c>
      <c r="W62" s="26"/>
      <c r="X62" s="26">
        <v>31</v>
      </c>
      <c r="Y62" s="26"/>
      <c r="Z62" s="46">
        <v>79</v>
      </c>
      <c r="AA62" s="26"/>
      <c r="AB62" s="46">
        <v>75</v>
      </c>
      <c r="AD62" s="26">
        <v>48</v>
      </c>
      <c r="AE62" s="26"/>
      <c r="AF62" s="26">
        <v>20</v>
      </c>
      <c r="AG62" s="26"/>
      <c r="AH62" s="26">
        <v>14</v>
      </c>
    </row>
    <row r="63" spans="6:34" ht="12.75">
      <c r="F63" s="51">
        <v>41782</v>
      </c>
      <c r="G63" s="42" t="s">
        <v>45</v>
      </c>
      <c r="H63" s="1">
        <v>1495</v>
      </c>
      <c r="I63" s="26">
        <v>1</v>
      </c>
      <c r="J63" s="26"/>
      <c r="K63" s="26">
        <v>21</v>
      </c>
      <c r="L63" s="26"/>
      <c r="M63" s="46">
        <v>148</v>
      </c>
      <c r="N63" s="26"/>
      <c r="O63" s="46">
        <v>262</v>
      </c>
      <c r="P63" s="26"/>
      <c r="Q63" s="26">
        <v>239</v>
      </c>
      <c r="R63" s="26"/>
      <c r="S63" s="26">
        <v>88</v>
      </c>
      <c r="T63" s="26"/>
      <c r="U63" s="43">
        <v>17</v>
      </c>
      <c r="V63" s="26">
        <v>4</v>
      </c>
      <c r="W63" s="26"/>
      <c r="X63" s="26">
        <v>51</v>
      </c>
      <c r="Y63" s="26"/>
      <c r="Z63" s="46">
        <v>165</v>
      </c>
      <c r="AA63" s="26"/>
      <c r="AB63" s="46">
        <v>273</v>
      </c>
      <c r="AD63" s="26">
        <v>176</v>
      </c>
      <c r="AE63" s="26"/>
      <c r="AF63" s="26">
        <v>42</v>
      </c>
      <c r="AG63" s="26"/>
      <c r="AH63" s="26">
        <v>8</v>
      </c>
    </row>
    <row r="64" spans="6:34" ht="12.75">
      <c r="F64" s="51">
        <v>41788</v>
      </c>
      <c r="G64" s="42" t="s">
        <v>44</v>
      </c>
      <c r="H64" s="1">
        <v>726</v>
      </c>
      <c r="I64" s="26">
        <v>3</v>
      </c>
      <c r="J64" s="26"/>
      <c r="K64" s="26">
        <v>34</v>
      </c>
      <c r="L64" s="26"/>
      <c r="M64" s="46">
        <v>121</v>
      </c>
      <c r="N64" s="26"/>
      <c r="O64" s="46">
        <v>141</v>
      </c>
      <c r="P64" s="26"/>
      <c r="Q64" s="26">
        <v>62</v>
      </c>
      <c r="R64" s="26"/>
      <c r="S64" s="26">
        <v>18</v>
      </c>
      <c r="T64" s="26"/>
      <c r="U64" s="43">
        <v>1</v>
      </c>
      <c r="V64" s="26">
        <v>2</v>
      </c>
      <c r="W64" s="26"/>
      <c r="X64" s="26">
        <v>34</v>
      </c>
      <c r="Y64" s="26"/>
      <c r="Z64" s="46">
        <v>98</v>
      </c>
      <c r="AA64" s="26"/>
      <c r="AB64" s="46">
        <v>134</v>
      </c>
      <c r="AD64" s="26">
        <v>68</v>
      </c>
      <c r="AE64" s="26"/>
      <c r="AF64" s="26">
        <v>9</v>
      </c>
      <c r="AG64" s="26"/>
      <c r="AH64" s="26">
        <v>1</v>
      </c>
    </row>
    <row r="65" spans="6:34" ht="12.75">
      <c r="F65" s="51">
        <v>41789</v>
      </c>
      <c r="G65" s="42" t="s">
        <v>45</v>
      </c>
      <c r="H65" s="1">
        <v>1624</v>
      </c>
      <c r="I65" s="26">
        <v>6</v>
      </c>
      <c r="J65" s="26"/>
      <c r="K65" s="26">
        <v>32</v>
      </c>
      <c r="L65" s="26"/>
      <c r="M65" s="46">
        <v>169</v>
      </c>
      <c r="N65" s="26"/>
      <c r="O65" s="46">
        <v>272</v>
      </c>
      <c r="P65" s="26"/>
      <c r="Q65" s="26">
        <v>217</v>
      </c>
      <c r="R65" s="26"/>
      <c r="S65" s="26">
        <v>99</v>
      </c>
      <c r="T65" s="26"/>
      <c r="U65" s="43">
        <v>11</v>
      </c>
      <c r="V65" s="26">
        <v>9</v>
      </c>
      <c r="W65" s="26"/>
      <c r="X65" s="26">
        <v>32</v>
      </c>
      <c r="Y65" s="26"/>
      <c r="Z65" s="46">
        <v>179</v>
      </c>
      <c r="AA65" s="26"/>
      <c r="AB65" s="46">
        <v>337</v>
      </c>
      <c r="AD65" s="26">
        <v>204</v>
      </c>
      <c r="AE65" s="26"/>
      <c r="AF65" s="26">
        <v>44</v>
      </c>
      <c r="AG65" s="26"/>
      <c r="AH65" s="26">
        <v>13</v>
      </c>
    </row>
    <row r="66" spans="6:34" ht="12.75">
      <c r="F66" s="51">
        <v>41795</v>
      </c>
      <c r="G66" s="42" t="s">
        <v>46</v>
      </c>
      <c r="H66" s="1">
        <v>763</v>
      </c>
      <c r="I66" s="26">
        <v>2</v>
      </c>
      <c r="J66" s="26"/>
      <c r="K66" s="26">
        <v>19</v>
      </c>
      <c r="L66" s="26"/>
      <c r="M66" s="46">
        <v>71</v>
      </c>
      <c r="N66" s="26"/>
      <c r="O66" s="46">
        <v>155</v>
      </c>
      <c r="P66" s="26"/>
      <c r="Q66" s="26">
        <v>103</v>
      </c>
      <c r="R66" s="26"/>
      <c r="S66" s="26">
        <v>32</v>
      </c>
      <c r="T66" s="26"/>
      <c r="U66" s="43">
        <v>4</v>
      </c>
      <c r="V66" s="26">
        <v>1</v>
      </c>
      <c r="W66" s="26"/>
      <c r="X66" s="26">
        <v>17</v>
      </c>
      <c r="Y66" s="26"/>
      <c r="Z66" s="46">
        <v>94</v>
      </c>
      <c r="AA66" s="26"/>
      <c r="AB66" s="46">
        <v>144</v>
      </c>
      <c r="AD66" s="26">
        <v>108</v>
      </c>
      <c r="AE66" s="26"/>
      <c r="AF66" s="26">
        <v>9</v>
      </c>
      <c r="AG66" s="26"/>
      <c r="AH66" s="26">
        <v>4</v>
      </c>
    </row>
    <row r="67" spans="6:34" ht="12.75">
      <c r="F67" s="51">
        <v>41796</v>
      </c>
      <c r="G67" s="42" t="s">
        <v>45</v>
      </c>
      <c r="H67" s="1">
        <v>1706</v>
      </c>
      <c r="I67" s="26">
        <v>6</v>
      </c>
      <c r="J67" s="26"/>
      <c r="K67" s="26">
        <v>39</v>
      </c>
      <c r="L67" s="26"/>
      <c r="M67" s="46">
        <v>145</v>
      </c>
      <c r="N67" s="26"/>
      <c r="O67" s="46">
        <v>230</v>
      </c>
      <c r="P67" s="26"/>
      <c r="Q67" s="26">
        <v>264</v>
      </c>
      <c r="R67" s="26"/>
      <c r="S67" s="26">
        <v>123</v>
      </c>
      <c r="T67" s="26"/>
      <c r="U67" s="43">
        <v>19</v>
      </c>
      <c r="V67" s="26">
        <v>12</v>
      </c>
      <c r="W67" s="26"/>
      <c r="X67" s="26">
        <v>51</v>
      </c>
      <c r="Y67" s="26"/>
      <c r="Z67" s="46">
        <v>181</v>
      </c>
      <c r="AA67" s="26"/>
      <c r="AB67" s="46">
        <v>327</v>
      </c>
      <c r="AD67" s="26">
        <v>224</v>
      </c>
      <c r="AE67" s="26"/>
      <c r="AF67" s="26">
        <v>70</v>
      </c>
      <c r="AG67" s="26"/>
      <c r="AH67" s="26">
        <v>15</v>
      </c>
    </row>
    <row r="68" spans="6:34" ht="12.75">
      <c r="F68" s="51">
        <v>41816</v>
      </c>
      <c r="G68" s="42" t="s">
        <v>44</v>
      </c>
      <c r="H68" s="1">
        <v>911</v>
      </c>
      <c r="I68" s="26">
        <v>2</v>
      </c>
      <c r="J68" s="26"/>
      <c r="K68" s="26">
        <v>40</v>
      </c>
      <c r="L68" s="26"/>
      <c r="M68" s="46">
        <v>112</v>
      </c>
      <c r="N68" s="26"/>
      <c r="O68" s="46">
        <v>157</v>
      </c>
      <c r="P68" s="26"/>
      <c r="Q68" s="26">
        <v>96</v>
      </c>
      <c r="R68" s="26"/>
      <c r="S68" s="26">
        <v>29</v>
      </c>
      <c r="T68" s="26"/>
      <c r="U68" s="43">
        <v>8</v>
      </c>
      <c r="V68" s="26">
        <v>3</v>
      </c>
      <c r="W68" s="26"/>
      <c r="X68" s="26">
        <v>52</v>
      </c>
      <c r="Y68" s="26"/>
      <c r="Z68" s="46">
        <v>156</v>
      </c>
      <c r="AA68" s="26"/>
      <c r="AB68" s="46">
        <v>154</v>
      </c>
      <c r="AD68" s="26">
        <v>77</v>
      </c>
      <c r="AE68" s="26"/>
      <c r="AF68" s="26">
        <v>20</v>
      </c>
      <c r="AG68" s="26"/>
      <c r="AH68" s="26">
        <v>5</v>
      </c>
    </row>
    <row r="69" spans="7:34" ht="8.25" customHeight="1">
      <c r="G69" s="35"/>
      <c r="H69" s="8"/>
      <c r="I69" s="26"/>
      <c r="J69" s="26"/>
      <c r="K69" s="26"/>
      <c r="L69" s="26"/>
      <c r="M69" s="29"/>
      <c r="N69" s="26"/>
      <c r="O69" s="46"/>
      <c r="P69" s="26"/>
      <c r="Q69" s="26"/>
      <c r="R69" s="26"/>
      <c r="S69" s="26"/>
      <c r="T69" s="26"/>
      <c r="U69" s="43"/>
      <c r="V69" s="26"/>
      <c r="W69" s="26"/>
      <c r="X69" s="26"/>
      <c r="Y69" s="26"/>
      <c r="Z69" s="29"/>
      <c r="AA69" s="26"/>
      <c r="AB69" s="46"/>
      <c r="AC69" s="26"/>
      <c r="AD69" s="26"/>
      <c r="AE69" s="26"/>
      <c r="AF69" s="26"/>
      <c r="AG69" s="26"/>
      <c r="AH69" s="26"/>
    </row>
    <row r="70" spans="7:34" ht="12.75">
      <c r="G70" s="21" t="s">
        <v>21</v>
      </c>
      <c r="H70" s="30">
        <f>SUM(H38:H69)</f>
        <v>33929</v>
      </c>
      <c r="I70" s="30">
        <f>SUM(I38:I69)</f>
        <v>77</v>
      </c>
      <c r="J70" s="29"/>
      <c r="K70" s="30">
        <f>SUM(K38:K69)</f>
        <v>802</v>
      </c>
      <c r="L70" s="29"/>
      <c r="M70" s="30">
        <f>SUM(M38:M69)</f>
        <v>3622</v>
      </c>
      <c r="N70" s="29"/>
      <c r="O70" s="30">
        <f>SUM(O38:O69)</f>
        <v>5854</v>
      </c>
      <c r="P70" s="29"/>
      <c r="Q70" s="30">
        <f>SUM(Q38:Q69)</f>
        <v>5436</v>
      </c>
      <c r="R70" s="29"/>
      <c r="S70" s="30">
        <f>SUM(S38:S69)</f>
        <v>1854</v>
      </c>
      <c r="T70" s="29"/>
      <c r="U70" s="61">
        <f>SUM(U38:U69)</f>
        <v>402</v>
      </c>
      <c r="V70" s="30">
        <f>SUM(V38:V69)</f>
        <v>104</v>
      </c>
      <c r="W70" s="29"/>
      <c r="X70" s="30">
        <f>SUM(X38:X69)</f>
        <v>927</v>
      </c>
      <c r="Y70" s="29"/>
      <c r="Z70" s="30">
        <f>SUM(Z38:Z69)</f>
        <v>3798</v>
      </c>
      <c r="AA70" s="29"/>
      <c r="AB70" s="30">
        <f>SUM(AB38:AB69)</f>
        <v>5803</v>
      </c>
      <c r="AC70" s="29"/>
      <c r="AD70" s="30">
        <f>SUM(AD38:AD69)</f>
        <v>4039</v>
      </c>
      <c r="AE70" s="26"/>
      <c r="AF70" s="30">
        <f>SUM(AF38:AF69)</f>
        <v>978</v>
      </c>
      <c r="AG70" s="26"/>
      <c r="AH70" s="30">
        <f>SUM(AH38:AH69)</f>
        <v>228</v>
      </c>
    </row>
    <row r="71" spans="7:21" ht="12.75">
      <c r="G71" s="27" t="s">
        <v>19</v>
      </c>
      <c r="H71" s="30">
        <f>I70+K70+M70+Q70+O70+S70+U70</f>
        <v>18047</v>
      </c>
      <c r="I71" s="53">
        <f>I70/$H$71</f>
        <v>0.004266637114201806</v>
      </c>
      <c r="J71" s="53"/>
      <c r="K71" s="53">
        <f aca="true" t="shared" si="0" ref="K71:U71">K70/$H$71</f>
        <v>0.0444395190336344</v>
      </c>
      <c r="L71" s="53"/>
      <c r="M71" s="53">
        <f t="shared" si="0"/>
        <v>0.20069817698232392</v>
      </c>
      <c r="N71" s="53"/>
      <c r="O71" s="53">
        <f t="shared" si="0"/>
        <v>0.3243752424225633</v>
      </c>
      <c r="P71" s="53"/>
      <c r="Q71" s="53">
        <f t="shared" si="0"/>
        <v>0.3012134980883249</v>
      </c>
      <c r="R71" s="53"/>
      <c r="S71" s="53">
        <f t="shared" si="0"/>
        <v>0.10273175597052142</v>
      </c>
      <c r="T71" s="53"/>
      <c r="U71" s="44">
        <f t="shared" si="0"/>
        <v>0.02227517038843021</v>
      </c>
    </row>
    <row r="72" spans="7:34" ht="14.25">
      <c r="G72" s="27" t="s">
        <v>20</v>
      </c>
      <c r="H72" s="52">
        <f>H70-H71</f>
        <v>15882</v>
      </c>
      <c r="I72" s="28"/>
      <c r="J72" s="26"/>
      <c r="K72" s="28"/>
      <c r="L72" s="28"/>
      <c r="M72" s="32"/>
      <c r="N72" s="28"/>
      <c r="O72" s="33"/>
      <c r="P72" s="28"/>
      <c r="Q72" s="28"/>
      <c r="R72" s="28"/>
      <c r="S72" s="28"/>
      <c r="T72" s="28"/>
      <c r="U72" s="44"/>
      <c r="V72" s="53">
        <f>V70/$H$72</f>
        <v>0.006548293665785166</v>
      </c>
      <c r="W72" s="53"/>
      <c r="X72" s="53">
        <f>X70/$H$72</f>
        <v>0.05836796373252739</v>
      </c>
      <c r="Y72" s="53"/>
      <c r="Z72" s="53">
        <f>Z70/$H$72</f>
        <v>0.23913864752550057</v>
      </c>
      <c r="AA72" s="53"/>
      <c r="AB72" s="53">
        <f>AB70/$H$72</f>
        <v>0.36538219367837804</v>
      </c>
      <c r="AC72" s="53"/>
      <c r="AD72" s="53">
        <f>AD70/$H$72</f>
        <v>0.25431305880871424</v>
      </c>
      <c r="AE72" s="53"/>
      <c r="AF72" s="53">
        <f>AF70/$H$72</f>
        <v>0.06157914620324896</v>
      </c>
      <c r="AG72" s="53"/>
      <c r="AH72" s="53">
        <f>AH70/$H$72</f>
        <v>0.014355874574990555</v>
      </c>
    </row>
    <row r="73" spans="7:34" ht="12.75">
      <c r="G73" s="27"/>
      <c r="H73" s="26"/>
      <c r="I73" s="40" t="s">
        <v>25</v>
      </c>
      <c r="J73" s="4"/>
      <c r="K73" s="3" t="s">
        <v>2</v>
      </c>
      <c r="L73" s="4"/>
      <c r="M73" s="3" t="s">
        <v>3</v>
      </c>
      <c r="N73" s="4"/>
      <c r="O73" s="3" t="s">
        <v>4</v>
      </c>
      <c r="P73" s="4"/>
      <c r="Q73" s="3" t="s">
        <v>5</v>
      </c>
      <c r="R73" s="4"/>
      <c r="S73" s="10" t="s">
        <v>6</v>
      </c>
      <c r="T73" s="8" t="s">
        <v>7</v>
      </c>
      <c r="U73" s="59"/>
      <c r="V73" s="50" t="s">
        <v>25</v>
      </c>
      <c r="W73" s="4"/>
      <c r="X73" s="3" t="s">
        <v>2</v>
      </c>
      <c r="Y73" s="4"/>
      <c r="Z73" s="3" t="s">
        <v>3</v>
      </c>
      <c r="AA73" s="4"/>
      <c r="AB73" s="3" t="s">
        <v>8</v>
      </c>
      <c r="AC73" s="4"/>
      <c r="AD73" s="11" t="s">
        <v>5</v>
      </c>
      <c r="AE73" s="13" t="s">
        <v>9</v>
      </c>
      <c r="AF73" s="8"/>
      <c r="AG73" s="8" t="s">
        <v>10</v>
      </c>
      <c r="AH73" s="8"/>
    </row>
    <row r="74" spans="7:34" ht="12.75">
      <c r="G74" s="20" t="s">
        <v>14</v>
      </c>
      <c r="H74" s="6"/>
      <c r="I74" s="6"/>
      <c r="J74" s="6"/>
      <c r="K74" s="6"/>
      <c r="L74" s="6"/>
      <c r="M74" s="6"/>
      <c r="N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C74" s="6"/>
      <c r="AD74" s="6"/>
      <c r="AE74" s="6"/>
      <c r="AF74" s="6"/>
      <c r="AG74" s="6"/>
      <c r="AH74" s="6"/>
    </row>
    <row r="75" spans="7:34" ht="12.75">
      <c r="G75" t="s">
        <v>23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ht="12.75">
      <c r="G76" t="s">
        <v>34</v>
      </c>
    </row>
    <row r="77" ht="12.75">
      <c r="G77" t="s">
        <v>33</v>
      </c>
    </row>
  </sheetData>
  <sheetProtection/>
  <printOptions horizontalCentered="1"/>
  <pageMargins left="0.5905511811023623" right="0.5905511811023623" top="0.79" bottom="0.75" header="0.5118110236220472" footer="0.5118110236220472"/>
  <pageSetup horizontalDpi="600" verticalDpi="600" orientation="landscape" paperSize="5" scale="95" r:id="rId1"/>
  <headerFooter alignWithMargins="0">
    <oddHeader>&amp;C&amp;"Arial,Gras"ENCANS VEAUX D'EMBOUCHE - HIVER 2014</oddHeader>
    <oddFooter>&amp;L&amp;F
&amp;D&amp;RSource: FPBQ, Prix des encans spécialisés
Françoise Morin, agente de bureau et Véronique Poulin, agronome, MAPAQ
Page &amp;P/&amp;N</oddFooter>
  </headerFooter>
  <rowBreaks count="2" manualBreakCount="2">
    <brk id="34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 REGIONAL</dc:creator>
  <cp:keywords/>
  <dc:description/>
  <cp:lastModifiedBy>guillaumeb</cp:lastModifiedBy>
  <cp:lastPrinted>2014-02-11T16:35:02Z</cp:lastPrinted>
  <dcterms:created xsi:type="dcterms:W3CDTF">1998-02-11T13:30:01Z</dcterms:created>
  <dcterms:modified xsi:type="dcterms:W3CDTF">2019-02-18T16:45:01Z</dcterms:modified>
  <cp:category/>
  <cp:version/>
  <cp:contentType/>
  <cp:contentStatus/>
</cp:coreProperties>
</file>